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1320" windowWidth="15480" windowHeight="9180"/>
  </bookViews>
  <sheets>
    <sheet name="январь2012" sheetId="9" r:id="rId1"/>
  </sheets>
  <calcPr calcId="125725"/>
</workbook>
</file>

<file path=xl/calcChain.xml><?xml version="1.0" encoding="utf-8"?>
<calcChain xmlns="http://schemas.openxmlformats.org/spreadsheetml/2006/main">
  <c r="C483" i="9"/>
  <c r="C481"/>
  <c r="C477"/>
  <c r="C476" s="1"/>
  <c r="C247"/>
  <c r="C11"/>
  <c r="C10"/>
  <c r="C9"/>
  <c r="C8"/>
  <c r="C420"/>
  <c r="C416"/>
  <c r="C474"/>
  <c r="C471"/>
  <c r="C466"/>
  <c r="C276"/>
  <c r="C447"/>
  <c r="C292"/>
  <c r="C291" s="1"/>
  <c r="C260"/>
  <c r="C255"/>
  <c r="C460"/>
  <c r="C464"/>
  <c r="C470" l="1"/>
  <c r="C415"/>
  <c r="C459"/>
  <c r="C325"/>
  <c r="C310" l="1"/>
  <c r="C362"/>
  <c r="C214"/>
  <c r="C455"/>
  <c r="C338"/>
  <c r="C337" s="1"/>
  <c r="C451" l="1"/>
  <c r="C199" l="1"/>
  <c r="C94" l="1"/>
  <c r="C97"/>
  <c r="C443"/>
  <c r="C439"/>
  <c r="C321"/>
  <c r="C320" s="1"/>
  <c r="C433"/>
  <c r="C191"/>
  <c r="C93" l="1"/>
  <c r="C438"/>
  <c r="C431"/>
  <c r="C429"/>
  <c r="C428" l="1"/>
  <c r="C286"/>
  <c r="C423"/>
  <c r="C422" s="1"/>
  <c r="C411"/>
  <c r="C407"/>
  <c r="C405"/>
  <c r="C402"/>
  <c r="C396"/>
  <c r="C394"/>
  <c r="C390"/>
  <c r="C387"/>
  <c r="C384"/>
  <c r="C379"/>
  <c r="C375"/>
  <c r="C373"/>
  <c r="C370"/>
  <c r="C365"/>
  <c r="C359"/>
  <c r="C358" s="1"/>
  <c r="C356"/>
  <c r="C353"/>
  <c r="C348"/>
  <c r="C347" s="1"/>
  <c r="C345"/>
  <c r="C343"/>
  <c r="C334"/>
  <c r="C331"/>
  <c r="C316"/>
  <c r="C315" s="1"/>
  <c r="C306"/>
  <c r="C303"/>
  <c r="C298" s="1"/>
  <c r="C299"/>
  <c r="C296"/>
  <c r="C285"/>
  <c r="C281"/>
  <c r="C273"/>
  <c r="C268"/>
  <c r="C264"/>
  <c r="C250"/>
  <c r="C244"/>
  <c r="C241"/>
  <c r="C239"/>
  <c r="C234"/>
  <c r="C230"/>
  <c r="C226"/>
  <c r="C222"/>
  <c r="C217"/>
  <c r="C211"/>
  <c r="C208"/>
  <c r="C204"/>
  <c r="C195"/>
  <c r="C188"/>
  <c r="C184"/>
  <c r="C181"/>
  <c r="C174"/>
  <c r="C173" s="1"/>
  <c r="C170"/>
  <c r="C167"/>
  <c r="C164"/>
  <c r="C160"/>
  <c r="C157"/>
  <c r="C155"/>
  <c r="C152"/>
  <c r="C147" s="1"/>
  <c r="C148"/>
  <c r="C145"/>
  <c r="C143"/>
  <c r="C138" s="1"/>
  <c r="C139"/>
  <c r="C135"/>
  <c r="C132"/>
  <c r="C129"/>
  <c r="C125"/>
  <c r="C121"/>
  <c r="C118"/>
  <c r="C115"/>
  <c r="C110"/>
  <c r="C106"/>
  <c r="C103"/>
  <c r="C100"/>
  <c r="C90"/>
  <c r="C85"/>
  <c r="C81"/>
  <c r="C77" s="1"/>
  <c r="C78"/>
  <c r="C74"/>
  <c r="C71"/>
  <c r="C68"/>
  <c r="C63"/>
  <c r="C58"/>
  <c r="C54"/>
  <c r="C50" s="1"/>
  <c r="C51"/>
  <c r="C48"/>
  <c r="C44"/>
  <c r="C39"/>
  <c r="C34"/>
  <c r="C29"/>
  <c r="C23"/>
  <c r="C18"/>
  <c r="C12"/>
  <c r="C7"/>
  <c r="C5" l="1"/>
  <c r="C210"/>
  <c r="C194"/>
  <c r="C17"/>
  <c r="C99"/>
  <c r="C383"/>
  <c r="C342"/>
  <c r="C259"/>
  <c r="C243"/>
  <c r="C238"/>
  <c r="C187"/>
  <c r="C180"/>
  <c r="C166"/>
  <c r="C131"/>
  <c r="C105"/>
  <c r="C57"/>
  <c r="C28"/>
  <c r="C6"/>
  <c r="C401"/>
  <c r="C389"/>
  <c r="C369"/>
  <c r="C352"/>
  <c r="C330"/>
  <c r="C275"/>
  <c r="C267"/>
  <c r="C203"/>
  <c r="C159"/>
  <c r="C114"/>
  <c r="C84"/>
  <c r="C67"/>
  <c r="C38"/>
</calcChain>
</file>

<file path=xl/sharedStrings.xml><?xml version="1.0" encoding="utf-8"?>
<sst xmlns="http://schemas.openxmlformats.org/spreadsheetml/2006/main" count="482" uniqueCount="106">
  <si>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</si>
  <si>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</si>
  <si>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</si>
  <si>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</si>
  <si>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</si>
  <si>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</si>
  <si>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</si>
  <si>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</si>
  <si>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</si>
  <si>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</si>
  <si>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</si>
  <si>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</si>
  <si>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"Энергобытобслуживание"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</si>
  <si>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</si>
  <si>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</si>
  <si>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</si>
  <si>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</si>
  <si>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</si>
  <si>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</si>
  <si>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 xml:space="preserve">ООО "СамЭКо"                          </t>
  </si>
  <si>
    <t>ООО "Сетевик"</t>
  </si>
  <si>
    <t>ФКП "Самарский завод "Коммунар"</t>
  </si>
  <si>
    <t>ООО "Тольяттикаучук"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</si>
  <si>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</si>
  <si>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</si>
  <si>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</si>
  <si>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</si>
  <si>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</si>
  <si>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ООО "Самара-Холдинг"</t>
  </si>
  <si>
    <t>ОАО "Промсинтез"</t>
  </si>
  <si>
    <t xml:space="preserve">ОАО "Тяжмаш"  </t>
  </si>
  <si>
    <t>ОАО "СПЗ"</t>
  </si>
  <si>
    <t xml:space="preserve">ООО "ВЭТ" </t>
  </si>
  <si>
    <t xml:space="preserve">ООО "Тольяттинский трансформатор"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</si>
  <si>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</si>
  <si>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</si>
  <si>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</si>
  <si>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</si>
  <si>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</si>
  <si>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</si>
  <si>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</si>
  <si>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</si>
  <si>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</si>
  <si>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</si>
  <si>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</si>
  <si>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</si>
  <si>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</si>
  <si>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</si>
  <si>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</si>
  <si>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</si>
  <si>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"Самара-Центр"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</si>
  <si>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</si>
  <si>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</si>
  <si>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</si>
  <si>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</si>
  <si>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</si>
  <si>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</si>
  <si>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</si>
  <si>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</si>
  <si>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</si>
  <si>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</si>
  <si>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</si>
  <si>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</si>
  <si>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</si>
  <si>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</si>
  <si>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</si>
  <si>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</si>
  <si>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</si>
  <si>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</si>
  <si>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</si>
  <si>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</si>
  <si>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</si>
  <si>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</si>
  <si>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</si>
  <si>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</si>
  <si>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</si>
  <si>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</si>
  <si>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 xml:space="preserve">ООО "БИАКСПЛЕН-НК" </t>
  </si>
  <si>
    <t>ООО "УЭС"</t>
  </si>
  <si>
    <t xml:space="preserve">ВН 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</si>
  <si>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</si>
  <si>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</si>
  <si>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</si>
  <si>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</si>
  <si>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</si>
  <si>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</si>
  <si>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</si>
  <si>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</si>
  <si>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</si>
  <si>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</si>
  <si>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</si>
  <si>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</si>
  <si>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</si>
  <si>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</si>
  <si>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</si>
  <si>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</si>
  <si>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</si>
  <si>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"Эксплуатационная компания"</t>
  </si>
  <si>
    <t>ООО "Горный ХОЛОД"</t>
  </si>
  <si>
    <t>ООО "Солли-Энерго"</t>
  </si>
  <si>
    <t>ЗАО "Дуплет"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</si>
  <si>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январь 2012 г.</t>
  </si>
  <si>
    <t xml:space="preserve">ОАО "Клапан"                       </t>
  </si>
  <si>
    <t>ООО "Энергетик"</t>
  </si>
  <si>
    <t>ОАО "Завод ЖБИ-3"</t>
  </si>
  <si>
    <t>ООО "РЭС"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</si>
</sst>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0" fontId="1" fillId="0" borderId="15" xfId="0" applyFont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3" fillId="0" borderId="7" xfId="0" applyNumberFormat="1" applyFont="1" applyFill="1" applyBorder="1"/>
    <xf numFmtId="3" fontId="1" fillId="2" borderId="8" xfId="0" applyNumberFormat="1" applyFont="1" applyFill="1" applyBorder="1"/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3"/>
  <sheetViews>
    <sheetView tabSelected="1" topLeftCell="A459" workbookViewId="0">
      <selection activeCell="E6" sqref="E6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0" t="s">
        <v>101</v>
      </c>
      <c r="C2" s="160"/>
    </row>
    <row r="3" spans="2:11" ht="15.75" thickBot="1"/>
    <row r="4" spans="2:11" ht="25.5" customHeight="1" thickBot="1">
      <c r="B4" s="39" t="s">
        <v>58</v>
      </c>
      <c r="C4" s="100" t="s">
        <v>82</v>
      </c>
      <c r="G4" s="132"/>
      <c r="I4" s="132"/>
      <c r="K4" s="132"/>
    </row>
    <row r="5" spans="2:11" ht="16.5" thickBot="1">
      <c r="B5" s="99" t="s">
        <v>0</v>
      </c>
      <c r="C5" s="95">
        <f>C6+C17+C28+C38+C48+C50+C57+C67+C74+C77+C84+C93+C99+C105+C114+C121+C125+C129+C131+C138+C145+C147+C155+C157+C159+C166+C173+C180+C187+C194+C203+C210+C217+C222+C226+C230+C234+C238+C243+C250+C255+C259+C267+C275+C285+C291+C296+C298+C306+C310+C315+C320+C325+C330+C337+C342+C347+C352+C358+C365+C369+C375+C379+C383+C389+C396+C401+C407+C411+C415+C422+C483+C428+C433+C438+C447+C451+C455+C459+C466+C470+C476</f>
        <v>1308261428</v>
      </c>
      <c r="G5" s="130"/>
      <c r="I5" s="130"/>
      <c r="K5" s="130"/>
    </row>
    <row r="6" spans="2:11" ht="16.5" thickBot="1">
      <c r="B6" s="58" t="s">
        <v>54</v>
      </c>
      <c r="C6" s="95">
        <f>C7+C12</f>
        <v>858412373</v>
      </c>
    </row>
    <row r="7" spans="2:11" ht="16.5" thickBot="1">
      <c r="B7" s="15" t="s">
        <v>55</v>
      </c>
      <c r="C7" s="41">
        <f t="shared" ref="C7" si="0">SUM(C8:C11)</f>
        <v>827105947</v>
      </c>
      <c r="F7" s="130"/>
      <c r="G7" s="130"/>
    </row>
    <row r="8" spans="2:11" ht="15.75">
      <c r="B8" s="69" t="s">
        <v>2</v>
      </c>
      <c r="C8" s="8">
        <f>253664407+480237359</f>
        <v>733901766</v>
      </c>
      <c r="E8" s="130"/>
    </row>
    <row r="9" spans="2:11" ht="15.75">
      <c r="B9" s="75" t="s">
        <v>9</v>
      </c>
      <c r="C9" s="7">
        <f>1137531+35816147</f>
        <v>36953678</v>
      </c>
      <c r="E9" s="130"/>
      <c r="G9" s="130"/>
    </row>
    <row r="10" spans="2:11" ht="15.75">
      <c r="B10" s="75" t="s">
        <v>8</v>
      </c>
      <c r="C10" s="7">
        <f>23155+43530267</f>
        <v>43553422</v>
      </c>
      <c r="E10" s="130"/>
    </row>
    <row r="11" spans="2:11" ht="16.5" thickBot="1">
      <c r="B11" s="76" t="s">
        <v>3</v>
      </c>
      <c r="C11" s="20">
        <f>40093+12656988</f>
        <v>12697081</v>
      </c>
      <c r="E11" s="130"/>
    </row>
    <row r="12" spans="2:11" ht="32.25" thickBot="1">
      <c r="B12" s="17" t="s">
        <v>60</v>
      </c>
      <c r="C12" s="42">
        <f t="shared" ref="C12" si="1">SUM(C13:C16)</f>
        <v>31306426</v>
      </c>
    </row>
    <row r="13" spans="2:11" ht="15.75">
      <c r="B13" s="69" t="s">
        <v>2</v>
      </c>
      <c r="C13" s="151">
        <v>911916</v>
      </c>
    </row>
    <row r="14" spans="2:11" ht="15.75">
      <c r="B14" s="75" t="s">
        <v>9</v>
      </c>
      <c r="C14" s="152">
        <v>295248</v>
      </c>
    </row>
    <row r="15" spans="2:11" ht="15.75">
      <c r="B15" s="75" t="s">
        <v>8</v>
      </c>
      <c r="C15" s="152">
        <v>4561414</v>
      </c>
    </row>
    <row r="16" spans="2:11" ht="16.5" thickBot="1">
      <c r="B16" s="76" t="s">
        <v>3</v>
      </c>
      <c r="C16" s="153">
        <v>25537848</v>
      </c>
    </row>
    <row r="17" spans="2:3" ht="16.5" thickBot="1">
      <c r="B17" s="58" t="s">
        <v>4</v>
      </c>
      <c r="C17" s="95">
        <f t="shared" ref="C17" si="2">C18+C23</f>
        <v>125107313</v>
      </c>
    </row>
    <row r="18" spans="2:3" ht="15.75">
      <c r="B18" s="15" t="s">
        <v>55</v>
      </c>
      <c r="C18" s="43">
        <f t="shared" ref="C18" si="3">C19+C20+C21+C22</f>
        <v>81694694</v>
      </c>
    </row>
    <row r="19" spans="2:3" ht="15.75">
      <c r="B19" s="67" t="s">
        <v>2</v>
      </c>
      <c r="C19" s="44">
        <v>19944425</v>
      </c>
    </row>
    <row r="20" spans="2:3" ht="15.75">
      <c r="B20" s="75" t="s">
        <v>9</v>
      </c>
      <c r="C20" s="45">
        <v>4927070</v>
      </c>
    </row>
    <row r="21" spans="2:3" ht="15.75">
      <c r="B21" s="75" t="s">
        <v>8</v>
      </c>
      <c r="C21" s="45">
        <v>37973713</v>
      </c>
    </row>
    <row r="22" spans="2:3" ht="15.75">
      <c r="B22" s="75" t="s">
        <v>3</v>
      </c>
      <c r="C22" s="45">
        <v>18849486</v>
      </c>
    </row>
    <row r="23" spans="2:3" ht="31.5">
      <c r="B23" s="16" t="s">
        <v>60</v>
      </c>
      <c r="C23" s="46">
        <f t="shared" ref="C23" si="4">C24+C25+C26+C27</f>
        <v>43412619</v>
      </c>
    </row>
    <row r="24" spans="2:3" ht="15.75">
      <c r="B24" s="67" t="s">
        <v>2</v>
      </c>
      <c r="C24" s="44">
        <v>248871</v>
      </c>
    </row>
    <row r="25" spans="2:3" ht="15.75" hidden="1">
      <c r="B25" s="75" t="s">
        <v>9</v>
      </c>
      <c r="C25" s="45"/>
    </row>
    <row r="26" spans="2:3" ht="15.75">
      <c r="B26" s="75" t="s">
        <v>8</v>
      </c>
      <c r="C26" s="45">
        <v>1589427</v>
      </c>
    </row>
    <row r="27" spans="2:3" ht="16.5" thickBot="1">
      <c r="B27" s="76" t="s">
        <v>3</v>
      </c>
      <c r="C27" s="47">
        <v>41574321</v>
      </c>
    </row>
    <row r="28" spans="2:3" ht="16.5" thickBot="1">
      <c r="B28" s="120" t="s">
        <v>76</v>
      </c>
      <c r="C28" s="98">
        <f t="shared" ref="C28" si="5">C29+C34</f>
        <v>12677787</v>
      </c>
    </row>
    <row r="29" spans="2:3" ht="15.75">
      <c r="B29" s="102" t="s">
        <v>55</v>
      </c>
      <c r="C29" s="48">
        <f t="shared" ref="C29" si="6">C30+C31+C32+C33</f>
        <v>11242536</v>
      </c>
    </row>
    <row r="30" spans="2:3" ht="15.75">
      <c r="B30" s="111" t="s">
        <v>2</v>
      </c>
      <c r="C30" s="54">
        <v>6228982</v>
      </c>
    </row>
    <row r="31" spans="2:3" ht="15.75">
      <c r="B31" s="111" t="s">
        <v>9</v>
      </c>
      <c r="C31" s="54">
        <v>983467</v>
      </c>
    </row>
    <row r="32" spans="2:3" ht="15.75">
      <c r="B32" s="111" t="s">
        <v>8</v>
      </c>
      <c r="C32" s="54">
        <v>3335486</v>
      </c>
    </row>
    <row r="33" spans="2:3" ht="15.75">
      <c r="B33" s="111" t="s">
        <v>3</v>
      </c>
      <c r="C33" s="54">
        <v>694601</v>
      </c>
    </row>
    <row r="34" spans="2:3" ht="31.5">
      <c r="B34" s="16" t="s">
        <v>60</v>
      </c>
      <c r="C34" s="107">
        <f>C35+C36+C37</f>
        <v>1435251</v>
      </c>
    </row>
    <row r="35" spans="2:3" ht="15.75">
      <c r="B35" s="111" t="s">
        <v>2</v>
      </c>
      <c r="C35" s="54">
        <v>89578</v>
      </c>
    </row>
    <row r="36" spans="2:3" ht="15.75">
      <c r="B36" s="111" t="s">
        <v>8</v>
      </c>
      <c r="C36" s="54">
        <v>151937</v>
      </c>
    </row>
    <row r="37" spans="2:3" ht="16.5" thickBot="1">
      <c r="B37" s="112" t="s">
        <v>3</v>
      </c>
      <c r="C37" s="56">
        <v>1193736</v>
      </c>
    </row>
    <row r="38" spans="2:3" ht="16.5" thickBot="1">
      <c r="B38" s="71" t="s">
        <v>5</v>
      </c>
      <c r="C38" s="38">
        <f t="shared" ref="C38" si="7">SUM(C39,C44)</f>
        <v>9639346</v>
      </c>
    </row>
    <row r="39" spans="2:3" ht="15.75">
      <c r="B39" s="66" t="s">
        <v>55</v>
      </c>
      <c r="C39" s="48">
        <f t="shared" ref="C39" si="8">SUM(C40:C43)</f>
        <v>9534499</v>
      </c>
    </row>
    <row r="40" spans="2:3" ht="15.75">
      <c r="B40" s="67" t="s">
        <v>2</v>
      </c>
      <c r="C40" s="22">
        <v>3415790</v>
      </c>
    </row>
    <row r="41" spans="2:3" ht="15.75">
      <c r="B41" s="75" t="s">
        <v>9</v>
      </c>
      <c r="C41" s="11">
        <v>5769972</v>
      </c>
    </row>
    <row r="42" spans="2:3" ht="15.75">
      <c r="B42" s="75" t="s">
        <v>8</v>
      </c>
      <c r="C42" s="11">
        <v>335269</v>
      </c>
    </row>
    <row r="43" spans="2:3" ht="15.75">
      <c r="B43" s="75" t="s">
        <v>3</v>
      </c>
      <c r="C43" s="11">
        <v>13468</v>
      </c>
    </row>
    <row r="44" spans="2:3" ht="31.5">
      <c r="B44" s="16" t="s">
        <v>60</v>
      </c>
      <c r="C44" s="105">
        <f t="shared" ref="C44" si="9">SUM(C45:C47)</f>
        <v>104847</v>
      </c>
    </row>
    <row r="45" spans="2:3" ht="15.75">
      <c r="B45" s="67" t="s">
        <v>40</v>
      </c>
      <c r="C45" s="22">
        <v>15600</v>
      </c>
    </row>
    <row r="46" spans="2:3" ht="15.75">
      <c r="B46" s="67" t="s">
        <v>27</v>
      </c>
      <c r="C46" s="22">
        <v>1577</v>
      </c>
    </row>
    <row r="47" spans="2:3" ht="17.25" customHeight="1" thickBot="1">
      <c r="B47" s="67" t="s">
        <v>3</v>
      </c>
      <c r="C47" s="49">
        <v>87670</v>
      </c>
    </row>
    <row r="48" spans="2:3" ht="16.5" thickBot="1">
      <c r="B48" s="59" t="s">
        <v>1</v>
      </c>
      <c r="C48" s="4">
        <f t="shared" ref="C48" si="10">C49</f>
        <v>401307</v>
      </c>
    </row>
    <row r="49" spans="2:3" ht="16.5" thickBot="1">
      <c r="B49" s="128" t="s">
        <v>87</v>
      </c>
      <c r="C49" s="131">
        <v>401307</v>
      </c>
    </row>
    <row r="50" spans="2:3" ht="16.5" thickBot="1">
      <c r="B50" s="65" t="s">
        <v>59</v>
      </c>
      <c r="C50" s="2">
        <f t="shared" ref="C50" si="11">SUM(C52:C54)</f>
        <v>440177</v>
      </c>
    </row>
    <row r="51" spans="2:3" ht="15.75">
      <c r="B51" s="66" t="s">
        <v>55</v>
      </c>
      <c r="C51" s="10">
        <f t="shared" ref="C51" si="12">SUM(C52:C53)</f>
        <v>406181</v>
      </c>
    </row>
    <row r="52" spans="2:3" ht="15.75">
      <c r="B52" s="67" t="s">
        <v>2</v>
      </c>
      <c r="C52" s="9">
        <v>111996</v>
      </c>
    </row>
    <row r="53" spans="2:3" ht="15.75">
      <c r="B53" s="75" t="s">
        <v>27</v>
      </c>
      <c r="C53" s="7">
        <v>294185</v>
      </c>
    </row>
    <row r="54" spans="2:3" ht="31.5">
      <c r="B54" s="16" t="s">
        <v>60</v>
      </c>
      <c r="C54" s="26">
        <f t="shared" ref="C54" si="13">SUM(C55:C56)</f>
        <v>33996</v>
      </c>
    </row>
    <row r="55" spans="2:3" ht="15.75">
      <c r="B55" s="67" t="s">
        <v>27</v>
      </c>
      <c r="C55" s="7">
        <v>21915</v>
      </c>
    </row>
    <row r="56" spans="2:3" ht="16.5" thickBot="1">
      <c r="B56" s="67" t="s">
        <v>3</v>
      </c>
      <c r="C56" s="12">
        <v>12081</v>
      </c>
    </row>
    <row r="57" spans="2:3" ht="16.5" thickBot="1">
      <c r="B57" s="58" t="s">
        <v>6</v>
      </c>
      <c r="C57" s="97">
        <f>C58+C63</f>
        <v>119782153</v>
      </c>
    </row>
    <row r="58" spans="2:3" ht="15.75">
      <c r="B58" s="66" t="s">
        <v>55</v>
      </c>
      <c r="C58" s="73">
        <f t="shared" ref="C58" si="14">SUM(C59:C62)</f>
        <v>119587147</v>
      </c>
    </row>
    <row r="59" spans="2:3" ht="15.75">
      <c r="B59" s="75" t="s">
        <v>2</v>
      </c>
      <c r="C59" s="50">
        <v>4176194</v>
      </c>
    </row>
    <row r="60" spans="2:3" ht="15.75">
      <c r="B60" s="77" t="s">
        <v>40</v>
      </c>
      <c r="C60" s="51">
        <v>65651487</v>
      </c>
    </row>
    <row r="61" spans="2:3" ht="15.75">
      <c r="B61" s="77" t="s">
        <v>27</v>
      </c>
      <c r="C61" s="51">
        <v>49725695</v>
      </c>
    </row>
    <row r="62" spans="2:3" ht="15.75">
      <c r="B62" s="75" t="s">
        <v>3</v>
      </c>
      <c r="C62" s="50">
        <v>33771</v>
      </c>
    </row>
    <row r="63" spans="2:3" ht="31.5">
      <c r="B63" s="16" t="s">
        <v>60</v>
      </c>
      <c r="C63" s="106">
        <f t="shared" ref="C63" si="15">SUM(C64:C66)</f>
        <v>195006</v>
      </c>
    </row>
    <row r="64" spans="2:3" ht="15.75">
      <c r="B64" s="75" t="s">
        <v>40</v>
      </c>
      <c r="C64" s="50">
        <v>169377</v>
      </c>
    </row>
    <row r="65" spans="1:3" ht="15.75">
      <c r="B65" s="75" t="s">
        <v>27</v>
      </c>
      <c r="C65" s="50">
        <v>16581</v>
      </c>
    </row>
    <row r="66" spans="1:3" ht="16.5" thickBot="1">
      <c r="B66" s="78" t="s">
        <v>3</v>
      </c>
      <c r="C66" s="52">
        <v>9048</v>
      </c>
    </row>
    <row r="67" spans="1:3" ht="16.5" thickBot="1">
      <c r="B67" s="58" t="s">
        <v>66</v>
      </c>
      <c r="C67" s="2">
        <f>C68+C71</f>
        <v>517760</v>
      </c>
    </row>
    <row r="68" spans="1:3" ht="15.75">
      <c r="B68" s="66" t="s">
        <v>55</v>
      </c>
      <c r="C68" s="10">
        <f>SUM(C69:C70)</f>
        <v>392184</v>
      </c>
    </row>
    <row r="69" spans="1:3" ht="15.75">
      <c r="B69" s="67" t="s">
        <v>27</v>
      </c>
      <c r="C69" s="22">
        <v>353707</v>
      </c>
    </row>
    <row r="70" spans="1:3" ht="15.75">
      <c r="B70" s="75" t="s">
        <v>3</v>
      </c>
      <c r="C70" s="11">
        <v>38477</v>
      </c>
    </row>
    <row r="71" spans="1:3" ht="31.5">
      <c r="B71" s="16" t="s">
        <v>60</v>
      </c>
      <c r="C71" s="129">
        <f>SUM(C72:C73)</f>
        <v>125576</v>
      </c>
    </row>
    <row r="72" spans="1:3" ht="15.75">
      <c r="B72" s="75" t="s">
        <v>27</v>
      </c>
      <c r="C72" s="11">
        <v>3576</v>
      </c>
    </row>
    <row r="73" spans="1:3" ht="16.5" thickBot="1">
      <c r="B73" s="76" t="s">
        <v>3</v>
      </c>
      <c r="C73" s="53">
        <v>122000</v>
      </c>
    </row>
    <row r="74" spans="1:3" ht="16.5" thickBot="1">
      <c r="B74" s="61" t="s">
        <v>102</v>
      </c>
      <c r="C74" s="2">
        <f>SUM(C76:C76)</f>
        <v>103272</v>
      </c>
    </row>
    <row r="75" spans="1:3" ht="15.75">
      <c r="B75" s="66" t="s">
        <v>55</v>
      </c>
      <c r="C75" s="42"/>
    </row>
    <row r="76" spans="1:3" ht="16.5" thickBot="1">
      <c r="B76" s="75" t="s">
        <v>8</v>
      </c>
      <c r="C76" s="11">
        <v>103272</v>
      </c>
    </row>
    <row r="77" spans="1:3" ht="16.5" hidden="1" thickBot="1">
      <c r="A77" s="136"/>
      <c r="B77" s="65" t="s">
        <v>12</v>
      </c>
      <c r="C77" s="2">
        <f t="shared" ref="C77" si="16">SUM(C79:C81)</f>
        <v>0</v>
      </c>
    </row>
    <row r="78" spans="1:3" ht="15.75" hidden="1">
      <c r="A78" s="136"/>
      <c r="B78" s="36" t="s">
        <v>55</v>
      </c>
      <c r="C78" s="73">
        <f t="shared" ref="C78" si="17">SUM(C79:C80)</f>
        <v>0</v>
      </c>
    </row>
    <row r="79" spans="1:3" ht="15.75" hidden="1">
      <c r="A79" s="136"/>
      <c r="B79" s="75" t="s">
        <v>8</v>
      </c>
      <c r="C79" s="11"/>
    </row>
    <row r="80" spans="1:3" ht="15.75" hidden="1">
      <c r="A80" s="136"/>
      <c r="B80" s="67" t="s">
        <v>3</v>
      </c>
      <c r="C80" s="22"/>
    </row>
    <row r="81" spans="1:3" ht="31.5" hidden="1">
      <c r="A81" s="136"/>
      <c r="B81" s="16" t="s">
        <v>60</v>
      </c>
      <c r="C81" s="106">
        <f t="shared" ref="C81" si="18">SUM(C82:C83)</f>
        <v>0</v>
      </c>
    </row>
    <row r="82" spans="1:3" ht="15.75" hidden="1">
      <c r="A82" s="136"/>
      <c r="B82" s="75" t="s">
        <v>8</v>
      </c>
      <c r="C82" s="11"/>
    </row>
    <row r="83" spans="1:3" ht="16.5" hidden="1" thickBot="1">
      <c r="A83" s="136"/>
      <c r="B83" s="76" t="s">
        <v>11</v>
      </c>
      <c r="C83" s="12"/>
    </row>
    <row r="84" spans="1:3" ht="16.5" thickBot="1">
      <c r="B84" s="58" t="s">
        <v>13</v>
      </c>
      <c r="C84" s="95">
        <f t="shared" ref="C84" si="19">C85+C90</f>
        <v>25408898</v>
      </c>
    </row>
    <row r="85" spans="1:3" ht="15.75">
      <c r="B85" s="36" t="s">
        <v>55</v>
      </c>
      <c r="C85" s="43">
        <f t="shared" ref="C85" si="20">SUM(C86:C89)</f>
        <v>16941459</v>
      </c>
    </row>
    <row r="86" spans="1:3" ht="15.75">
      <c r="B86" s="67" t="s">
        <v>2</v>
      </c>
      <c r="C86" s="44">
        <v>2307737</v>
      </c>
    </row>
    <row r="87" spans="1:3" ht="15.75">
      <c r="B87" s="75" t="s">
        <v>9</v>
      </c>
      <c r="C87" s="45">
        <v>1554574</v>
      </c>
    </row>
    <row r="88" spans="1:3" ht="15.75">
      <c r="B88" s="75" t="s">
        <v>8</v>
      </c>
      <c r="C88" s="45">
        <v>9600089</v>
      </c>
    </row>
    <row r="89" spans="1:3" ht="15.75">
      <c r="B89" s="75" t="s">
        <v>3</v>
      </c>
      <c r="C89" s="45">
        <v>3479059</v>
      </c>
    </row>
    <row r="90" spans="1:3" ht="31.5">
      <c r="B90" s="16" t="s">
        <v>60</v>
      </c>
      <c r="C90" s="46">
        <f>SUM(C91:C92)</f>
        <v>8467439</v>
      </c>
    </row>
    <row r="91" spans="1:3" ht="15.75">
      <c r="B91" s="67" t="s">
        <v>8</v>
      </c>
      <c r="C91" s="45">
        <v>647803</v>
      </c>
    </row>
    <row r="92" spans="1:3" ht="16.5" thickBot="1">
      <c r="B92" s="76" t="s">
        <v>3</v>
      </c>
      <c r="C92" s="47">
        <v>7819636</v>
      </c>
    </row>
    <row r="93" spans="1:3" ht="16.5" thickBot="1">
      <c r="B93" s="58" t="s">
        <v>14</v>
      </c>
      <c r="C93" s="95">
        <f>C94+C97</f>
        <v>1497783</v>
      </c>
    </row>
    <row r="94" spans="1:3" ht="15.75">
      <c r="B94" s="144" t="s">
        <v>55</v>
      </c>
      <c r="C94" s="43">
        <f>C95+C96</f>
        <v>1453394</v>
      </c>
    </row>
    <row r="95" spans="1:3" ht="15.75">
      <c r="B95" s="145" t="s">
        <v>2</v>
      </c>
      <c r="C95" s="22">
        <v>1280936</v>
      </c>
    </row>
    <row r="96" spans="1:3" ht="15.75">
      <c r="B96" s="111" t="s">
        <v>27</v>
      </c>
      <c r="C96" s="133">
        <v>172458</v>
      </c>
    </row>
    <row r="97" spans="2:3" ht="31.5">
      <c r="B97" s="142" t="s">
        <v>60</v>
      </c>
      <c r="C97" s="106">
        <f>C98</f>
        <v>44389</v>
      </c>
    </row>
    <row r="98" spans="2:3" ht="16.5" thickBot="1">
      <c r="B98" s="112" t="s">
        <v>3</v>
      </c>
      <c r="C98" s="53">
        <v>44389</v>
      </c>
    </row>
    <row r="99" spans="2:3" ht="16.5" thickBot="1">
      <c r="B99" s="96" t="s">
        <v>15</v>
      </c>
      <c r="C99" s="143">
        <f t="shared" ref="C99" si="21">C100+C103</f>
        <v>171717</v>
      </c>
    </row>
    <row r="100" spans="2:3" ht="15.75">
      <c r="B100" s="66" t="s">
        <v>55</v>
      </c>
      <c r="C100" s="107">
        <f t="shared" ref="C100" si="22">SUM(C101:C102)</f>
        <v>74605</v>
      </c>
    </row>
    <row r="101" spans="2:3" ht="15.75">
      <c r="B101" s="77" t="s">
        <v>27</v>
      </c>
      <c r="C101" s="55">
        <v>32917</v>
      </c>
    </row>
    <row r="102" spans="2:3" ht="15.75">
      <c r="B102" s="77" t="s">
        <v>3</v>
      </c>
      <c r="C102" s="55">
        <v>41688</v>
      </c>
    </row>
    <row r="103" spans="2:3" ht="31.5">
      <c r="B103" s="16" t="s">
        <v>60</v>
      </c>
      <c r="C103" s="108">
        <f t="shared" ref="C103" si="23">C104</f>
        <v>97112</v>
      </c>
    </row>
    <row r="104" spans="2:3" ht="16.5" thickBot="1">
      <c r="B104" s="76" t="s">
        <v>3</v>
      </c>
      <c r="C104" s="148">
        <v>97112</v>
      </c>
    </row>
    <row r="105" spans="2:3" ht="16.5" thickBot="1">
      <c r="B105" s="58" t="s">
        <v>78</v>
      </c>
      <c r="C105" s="5">
        <f>C106+C110</f>
        <v>1751681</v>
      </c>
    </row>
    <row r="106" spans="2:3" ht="15.75">
      <c r="B106" s="36" t="s">
        <v>55</v>
      </c>
      <c r="C106" s="37">
        <f>C107+C108+C109</f>
        <v>1737064</v>
      </c>
    </row>
    <row r="107" spans="2:3" ht="15.75">
      <c r="B107" s="79" t="s">
        <v>7</v>
      </c>
      <c r="C107" s="9">
        <v>455170</v>
      </c>
    </row>
    <row r="108" spans="2:3" ht="15.75">
      <c r="B108" s="57" t="s">
        <v>8</v>
      </c>
      <c r="C108" s="7">
        <v>1047495</v>
      </c>
    </row>
    <row r="109" spans="2:3" ht="15.75">
      <c r="B109" s="57" t="s">
        <v>3</v>
      </c>
      <c r="C109" s="7">
        <v>234399</v>
      </c>
    </row>
    <row r="110" spans="2:3" ht="31.5">
      <c r="B110" s="16" t="s">
        <v>60</v>
      </c>
      <c r="C110" s="26">
        <f>C112+C113+C111</f>
        <v>14617</v>
      </c>
    </row>
    <row r="111" spans="2:3" ht="15.75">
      <c r="B111" s="57" t="s">
        <v>7</v>
      </c>
      <c r="C111" s="7">
        <v>6780</v>
      </c>
    </row>
    <row r="112" spans="2:3" ht="15.75">
      <c r="B112" s="57" t="s">
        <v>8</v>
      </c>
      <c r="C112" s="7">
        <v>3668</v>
      </c>
    </row>
    <row r="113" spans="2:3" ht="16.5" thickBot="1">
      <c r="B113" s="80" t="s">
        <v>3</v>
      </c>
      <c r="C113" s="6">
        <v>4169</v>
      </c>
    </row>
    <row r="114" spans="2:3" ht="16.5" thickBot="1">
      <c r="B114" s="116" t="s">
        <v>81</v>
      </c>
      <c r="C114" s="2">
        <f>C115+C118</f>
        <v>904989</v>
      </c>
    </row>
    <row r="115" spans="2:3" ht="15.75">
      <c r="B115" s="66" t="s">
        <v>55</v>
      </c>
      <c r="C115" s="10">
        <f>SUM(C116:C117)</f>
        <v>717135</v>
      </c>
    </row>
    <row r="116" spans="2:3" ht="15.75">
      <c r="B116" s="75" t="s">
        <v>27</v>
      </c>
      <c r="C116" s="7">
        <v>77781</v>
      </c>
    </row>
    <row r="117" spans="2:3" ht="15.75">
      <c r="B117" s="75" t="s">
        <v>3</v>
      </c>
      <c r="C117" s="7">
        <v>639354</v>
      </c>
    </row>
    <row r="118" spans="2:3" ht="31.5">
      <c r="B118" s="16" t="s">
        <v>60</v>
      </c>
      <c r="C118" s="26">
        <f>SUM(C119:C120)</f>
        <v>187854</v>
      </c>
    </row>
    <row r="119" spans="2:3" ht="15.75">
      <c r="B119" s="75" t="s">
        <v>27</v>
      </c>
      <c r="C119" s="7">
        <v>33986</v>
      </c>
    </row>
    <row r="120" spans="2:3" ht="16.5" thickBot="1">
      <c r="B120" s="81" t="s">
        <v>3</v>
      </c>
      <c r="C120" s="20">
        <v>153868</v>
      </c>
    </row>
    <row r="121" spans="2:3" ht="16.5" thickBot="1">
      <c r="B121" s="63" t="s">
        <v>16</v>
      </c>
      <c r="C121" s="18">
        <f t="shared" ref="C121" si="24">SUM(C123:C124)</f>
        <v>89965</v>
      </c>
    </row>
    <row r="122" spans="2:3" ht="15.75">
      <c r="B122" s="66" t="s">
        <v>55</v>
      </c>
      <c r="C122" s="10"/>
    </row>
    <row r="123" spans="2:3" ht="15.75">
      <c r="B123" s="79" t="s">
        <v>10</v>
      </c>
      <c r="C123" s="9">
        <v>85677</v>
      </c>
    </row>
    <row r="124" spans="2:3" ht="16.5" thickBot="1">
      <c r="B124" s="81" t="s">
        <v>11</v>
      </c>
      <c r="C124" s="20">
        <v>4288</v>
      </c>
    </row>
    <row r="125" spans="2:3" ht="16.5" hidden="1" thickBot="1">
      <c r="B125" s="63" t="s">
        <v>17</v>
      </c>
      <c r="C125" s="18">
        <f t="shared" ref="C125" si="25">SUM(C127:C128)</f>
        <v>0</v>
      </c>
    </row>
    <row r="126" spans="2:3" ht="15.75" hidden="1">
      <c r="B126" s="66" t="s">
        <v>55</v>
      </c>
      <c r="C126" s="10"/>
    </row>
    <row r="127" spans="2:3" ht="15.75" hidden="1">
      <c r="B127" s="79" t="s">
        <v>27</v>
      </c>
      <c r="C127" s="9"/>
    </row>
    <row r="128" spans="2:3" ht="16.5" hidden="1" thickBot="1">
      <c r="B128" s="83" t="s">
        <v>3</v>
      </c>
      <c r="C128" s="19"/>
    </row>
    <row r="129" spans="2:3" ht="32.25" thickBot="1">
      <c r="B129" s="58" t="s">
        <v>18</v>
      </c>
      <c r="C129" s="2">
        <f t="shared" ref="C129" si="26">C130</f>
        <v>1123503</v>
      </c>
    </row>
    <row r="130" spans="2:3" ht="16.5" thickBot="1">
      <c r="B130" s="121" t="s">
        <v>87</v>
      </c>
      <c r="C130" s="3">
        <v>1123503</v>
      </c>
    </row>
    <row r="131" spans="2:3" ht="16.5" thickBot="1">
      <c r="B131" s="58" t="s">
        <v>103</v>
      </c>
      <c r="C131" s="2">
        <f t="shared" ref="C131" si="27">C132+C135</f>
        <v>667373</v>
      </c>
    </row>
    <row r="132" spans="2:3" ht="15.75">
      <c r="B132" s="66" t="s">
        <v>55</v>
      </c>
      <c r="C132" s="37">
        <f t="shared" ref="C132" si="28">SUM(C133:C134)</f>
        <v>610787</v>
      </c>
    </row>
    <row r="133" spans="2:3" ht="15.75">
      <c r="B133" s="84" t="s">
        <v>8</v>
      </c>
      <c r="C133" s="21">
        <v>590467</v>
      </c>
    </row>
    <row r="134" spans="2:3" ht="15.75">
      <c r="B134" s="84" t="s">
        <v>3</v>
      </c>
      <c r="C134" s="21">
        <v>20320</v>
      </c>
    </row>
    <row r="135" spans="2:3" ht="31.5">
      <c r="B135" s="16" t="s">
        <v>60</v>
      </c>
      <c r="C135" s="14">
        <f t="shared" ref="C135" si="29">SUM(C136:C137)</f>
        <v>56586</v>
      </c>
    </row>
    <row r="136" spans="2:3" ht="15.75" hidden="1">
      <c r="B136" s="85" t="s">
        <v>10</v>
      </c>
      <c r="C136" s="21"/>
    </row>
    <row r="137" spans="2:3" ht="16.5" thickBot="1">
      <c r="B137" s="82" t="s">
        <v>3</v>
      </c>
      <c r="C137" s="21">
        <v>56586</v>
      </c>
    </row>
    <row r="138" spans="2:3" ht="16.5" thickBot="1">
      <c r="B138" s="58" t="s">
        <v>30</v>
      </c>
      <c r="C138" s="2">
        <f t="shared" ref="C138" si="30">SUM(C140:C143)</f>
        <v>2614579</v>
      </c>
    </row>
    <row r="139" spans="2:3" ht="15.75">
      <c r="B139" s="66" t="s">
        <v>55</v>
      </c>
      <c r="C139" s="10">
        <f t="shared" ref="C139" si="31">SUM(C140:C142)</f>
        <v>2607556</v>
      </c>
    </row>
    <row r="140" spans="2:3" ht="15.75">
      <c r="B140" s="86" t="s">
        <v>2</v>
      </c>
      <c r="C140" s="60">
        <v>2377553</v>
      </c>
    </row>
    <row r="141" spans="2:3" ht="15.75">
      <c r="B141" s="84" t="s">
        <v>27</v>
      </c>
      <c r="C141" s="7">
        <v>187277</v>
      </c>
    </row>
    <row r="142" spans="2:3" ht="15.75">
      <c r="B142" s="84" t="s">
        <v>3</v>
      </c>
      <c r="C142" s="7">
        <v>42726</v>
      </c>
    </row>
    <row r="143" spans="2:3" ht="31.5">
      <c r="B143" s="16" t="s">
        <v>60</v>
      </c>
      <c r="C143" s="26">
        <f t="shared" ref="C143" si="32">C144</f>
        <v>7023</v>
      </c>
    </row>
    <row r="144" spans="2:3" ht="16.5" thickBot="1">
      <c r="B144" s="82" t="s">
        <v>3</v>
      </c>
      <c r="C144" s="6">
        <v>7023</v>
      </c>
    </row>
    <row r="145" spans="2:3" ht="16.5" hidden="1" thickBot="1">
      <c r="B145" s="58" t="s">
        <v>77</v>
      </c>
      <c r="C145" s="2">
        <f>SUM(C146:C146)</f>
        <v>0</v>
      </c>
    </row>
    <row r="146" spans="2:3" ht="16.5" hidden="1" thickBot="1">
      <c r="B146" s="127" t="s">
        <v>90</v>
      </c>
      <c r="C146" s="8"/>
    </row>
    <row r="147" spans="2:3" ht="16.5" hidden="1" thickBot="1">
      <c r="B147" s="61" t="s">
        <v>19</v>
      </c>
      <c r="C147" s="2">
        <f t="shared" ref="C147" si="33">SUM(C149:C152)</f>
        <v>0</v>
      </c>
    </row>
    <row r="148" spans="2:3" ht="15.75" hidden="1">
      <c r="B148" s="66" t="s">
        <v>55</v>
      </c>
      <c r="C148" s="10">
        <f t="shared" ref="C148" si="34">SUM(C149:C151)</f>
        <v>0</v>
      </c>
    </row>
    <row r="149" spans="2:3" ht="15.75" hidden="1">
      <c r="B149" s="85" t="s">
        <v>9</v>
      </c>
      <c r="C149" s="9"/>
    </row>
    <row r="150" spans="2:3" ht="15.75" hidden="1">
      <c r="B150" s="79" t="s">
        <v>10</v>
      </c>
      <c r="C150" s="9"/>
    </row>
    <row r="151" spans="2:3" ht="15.75" hidden="1">
      <c r="B151" s="57" t="s">
        <v>11</v>
      </c>
      <c r="C151" s="7"/>
    </row>
    <row r="152" spans="2:3" ht="31.5" hidden="1">
      <c r="B152" s="16" t="s">
        <v>60</v>
      </c>
      <c r="C152" s="26">
        <f t="shared" ref="C152" si="35">SUM(C153:C154)</f>
        <v>0</v>
      </c>
    </row>
    <row r="153" spans="2:3" ht="15.75" hidden="1">
      <c r="B153" s="85" t="s">
        <v>10</v>
      </c>
      <c r="C153" s="9"/>
    </row>
    <row r="154" spans="2:3" ht="16.5" hidden="1" thickBot="1">
      <c r="B154" s="82" t="s">
        <v>3</v>
      </c>
      <c r="C154" s="6"/>
    </row>
    <row r="155" spans="2:3" ht="16.5" thickBot="1">
      <c r="B155" s="62" t="s">
        <v>20</v>
      </c>
      <c r="C155" s="2">
        <f t="shared" ref="C155" si="36">C156</f>
        <v>4384818</v>
      </c>
    </row>
    <row r="156" spans="2:3" ht="16.5" thickBot="1">
      <c r="B156" s="122" t="s">
        <v>88</v>
      </c>
      <c r="C156" s="3">
        <v>4384818</v>
      </c>
    </row>
    <row r="157" spans="2:3" ht="16.5" hidden="1" thickBot="1">
      <c r="B157" s="61" t="s">
        <v>21</v>
      </c>
      <c r="C157" s="2">
        <f t="shared" ref="C157" si="37">SUM(C158:C158)</f>
        <v>0</v>
      </c>
    </row>
    <row r="158" spans="2:3" ht="16.5" hidden="1" thickBot="1">
      <c r="B158" s="159" t="s">
        <v>89</v>
      </c>
      <c r="C158" s="6"/>
    </row>
    <row r="159" spans="2:3" ht="16.5" hidden="1" thickBot="1">
      <c r="B159" s="62" t="s">
        <v>22</v>
      </c>
      <c r="C159" s="2">
        <f t="shared" ref="C159" si="38">C160+C164</f>
        <v>0</v>
      </c>
    </row>
    <row r="160" spans="2:3" ht="15.75" hidden="1">
      <c r="B160" s="66" t="s">
        <v>55</v>
      </c>
      <c r="C160" s="10">
        <f t="shared" ref="C160" si="39">SUM(C161:C163)</f>
        <v>0</v>
      </c>
    </row>
    <row r="161" spans="1:3" ht="15.75" hidden="1">
      <c r="B161" s="79" t="s">
        <v>2</v>
      </c>
      <c r="C161" s="9"/>
    </row>
    <row r="162" spans="1:3" ht="15.75" hidden="1">
      <c r="B162" s="87" t="s">
        <v>27</v>
      </c>
      <c r="C162" s="60"/>
    </row>
    <row r="163" spans="1:3" ht="15.75" hidden="1">
      <c r="B163" s="57" t="s">
        <v>11</v>
      </c>
      <c r="C163" s="7"/>
    </row>
    <row r="164" spans="1:3" ht="31.5" hidden="1">
      <c r="B164" s="16" t="s">
        <v>60</v>
      </c>
      <c r="C164" s="27">
        <f>SUM(C165:C165)</f>
        <v>0</v>
      </c>
    </row>
    <row r="165" spans="1:3" ht="16.5" hidden="1" thickBot="1">
      <c r="B165" s="87" t="s">
        <v>27</v>
      </c>
      <c r="C165" s="9"/>
    </row>
    <row r="166" spans="1:3" ht="32.25" thickBot="1">
      <c r="B166" s="113" t="s">
        <v>23</v>
      </c>
      <c r="C166" s="2">
        <f t="shared" ref="C166" si="40">C167+C170</f>
        <v>301768</v>
      </c>
    </row>
    <row r="167" spans="1:3" ht="15.75">
      <c r="B167" s="66" t="s">
        <v>55</v>
      </c>
      <c r="C167" s="10">
        <f t="shared" ref="C167" si="41">SUM(C168:C169)</f>
        <v>225407</v>
      </c>
    </row>
    <row r="168" spans="1:3" ht="15.75">
      <c r="B168" s="57" t="s">
        <v>8</v>
      </c>
      <c r="C168" s="9">
        <v>173131</v>
      </c>
    </row>
    <row r="169" spans="1:3" ht="15.75">
      <c r="B169" s="57" t="s">
        <v>3</v>
      </c>
      <c r="C169" s="9">
        <v>52276</v>
      </c>
    </row>
    <row r="170" spans="1:3" ht="31.5">
      <c r="B170" s="16" t="s">
        <v>60</v>
      </c>
      <c r="C170" s="27">
        <f t="shared" ref="C170" si="42">SUM(C171:C172)</f>
        <v>76361</v>
      </c>
    </row>
    <row r="171" spans="1:3" ht="15.75">
      <c r="B171" s="57" t="s">
        <v>8</v>
      </c>
      <c r="C171" s="9">
        <v>69944</v>
      </c>
    </row>
    <row r="172" spans="1:3" ht="16.5" thickBot="1">
      <c r="B172" s="81" t="s">
        <v>11</v>
      </c>
      <c r="C172" s="9">
        <v>6417</v>
      </c>
    </row>
    <row r="173" spans="1:3" ht="16.5" hidden="1" thickBot="1">
      <c r="A173" s="136"/>
      <c r="B173" s="117" t="s">
        <v>24</v>
      </c>
      <c r="C173" s="18">
        <f>C174+C179</f>
        <v>0</v>
      </c>
    </row>
    <row r="174" spans="1:3" ht="15.75" hidden="1">
      <c r="A174" s="136"/>
      <c r="B174" s="66" t="s">
        <v>55</v>
      </c>
      <c r="C174" s="10">
        <f>SUM(C175:C178)</f>
        <v>0</v>
      </c>
    </row>
    <row r="175" spans="1:3" ht="15.75" hidden="1">
      <c r="A175" s="136"/>
      <c r="B175" s="123" t="s">
        <v>2</v>
      </c>
      <c r="C175" s="9"/>
    </row>
    <row r="176" spans="1:3" ht="15.75" hidden="1">
      <c r="A176" s="136"/>
      <c r="B176" s="88" t="s">
        <v>40</v>
      </c>
      <c r="C176" s="7"/>
    </row>
    <row r="177" spans="1:3" ht="15.75" hidden="1">
      <c r="A177" s="136"/>
      <c r="B177" s="88" t="s">
        <v>27</v>
      </c>
      <c r="C177" s="7"/>
    </row>
    <row r="178" spans="1:3" ht="15.75" hidden="1">
      <c r="A178" s="136"/>
      <c r="B178" s="88" t="s">
        <v>3</v>
      </c>
      <c r="C178" s="7"/>
    </row>
    <row r="179" spans="1:3" ht="32.25" hidden="1" thickBot="1">
      <c r="A179" s="136"/>
      <c r="B179" s="101" t="s">
        <v>86</v>
      </c>
      <c r="C179" s="74"/>
    </row>
    <row r="180" spans="1:3" ht="16.5" hidden="1" thickBot="1">
      <c r="A180" s="136"/>
      <c r="B180" s="63" t="s">
        <v>25</v>
      </c>
      <c r="C180" s="40">
        <f t="shared" ref="C180" si="43">C181+C184</f>
        <v>0</v>
      </c>
    </row>
    <row r="181" spans="1:3" ht="15.75" hidden="1">
      <c r="A181" s="136"/>
      <c r="B181" s="66" t="s">
        <v>55</v>
      </c>
      <c r="C181" s="10">
        <f>C182+C183</f>
        <v>0</v>
      </c>
    </row>
    <row r="182" spans="1:3" ht="15.75" hidden="1">
      <c r="A182" s="136"/>
      <c r="B182" s="83" t="s">
        <v>27</v>
      </c>
      <c r="C182" s="9"/>
    </row>
    <row r="183" spans="1:3" ht="15.75" hidden="1">
      <c r="A183" s="136"/>
      <c r="B183" s="57" t="s">
        <v>3</v>
      </c>
      <c r="C183" s="7"/>
    </row>
    <row r="184" spans="1:3" ht="31.5" hidden="1">
      <c r="A184" s="136"/>
      <c r="B184" s="16" t="s">
        <v>60</v>
      </c>
      <c r="C184" s="26">
        <f t="shared" ref="C184" si="44">SUM(C185:C186)</f>
        <v>0</v>
      </c>
    </row>
    <row r="185" spans="1:3" ht="15.75" hidden="1">
      <c r="A185" s="136"/>
      <c r="B185" s="83" t="s">
        <v>27</v>
      </c>
      <c r="C185" s="19"/>
    </row>
    <row r="186" spans="1:3" ht="16.5" hidden="1" thickBot="1">
      <c r="A186" s="136"/>
      <c r="B186" s="81" t="s">
        <v>3</v>
      </c>
      <c r="C186" s="20"/>
    </row>
    <row r="187" spans="1:3" ht="16.5" thickBot="1">
      <c r="B187" s="114" t="s">
        <v>26</v>
      </c>
      <c r="C187" s="2">
        <f t="shared" ref="C187" si="45">C188+C191</f>
        <v>1002228</v>
      </c>
    </row>
    <row r="188" spans="1:3" ht="15.75">
      <c r="B188" s="103" t="s">
        <v>55</v>
      </c>
      <c r="C188" s="10">
        <f t="shared" ref="C188" si="46">SUM(C189:C190)</f>
        <v>1001428</v>
      </c>
    </row>
    <row r="189" spans="1:3" ht="15.75">
      <c r="B189" s="79" t="s">
        <v>10</v>
      </c>
      <c r="C189" s="9">
        <v>903861</v>
      </c>
    </row>
    <row r="190" spans="1:3" ht="15.75">
      <c r="B190" s="57" t="s">
        <v>11</v>
      </c>
      <c r="C190" s="7">
        <v>97567</v>
      </c>
    </row>
    <row r="191" spans="1:3" ht="31.5">
      <c r="B191" s="16" t="s">
        <v>60</v>
      </c>
      <c r="C191" s="26">
        <f>SUM(C192:C193)</f>
        <v>800</v>
      </c>
    </row>
    <row r="192" spans="1:3" ht="15.75" hidden="1">
      <c r="B192" s="79" t="s">
        <v>10</v>
      </c>
      <c r="C192" s="19"/>
    </row>
    <row r="193" spans="2:3" ht="16.5" thickBot="1">
      <c r="B193" s="81" t="s">
        <v>11</v>
      </c>
      <c r="C193" s="20">
        <v>800</v>
      </c>
    </row>
    <row r="194" spans="2:3" ht="16.5" thickBot="1">
      <c r="B194" s="65" t="s">
        <v>74</v>
      </c>
      <c r="C194" s="2">
        <f t="shared" ref="C194" si="47">SUM(C195,C199)</f>
        <v>52961538</v>
      </c>
    </row>
    <row r="195" spans="2:3" ht="15.75">
      <c r="B195" s="103" t="s">
        <v>55</v>
      </c>
      <c r="C195" s="10">
        <f>SUM(C196:C198)</f>
        <v>27166590</v>
      </c>
    </row>
    <row r="196" spans="2:3" ht="15.75">
      <c r="B196" s="57" t="s">
        <v>2</v>
      </c>
      <c r="C196" s="7">
        <v>3160053</v>
      </c>
    </row>
    <row r="197" spans="2:3" ht="15.75">
      <c r="B197" s="57" t="s">
        <v>27</v>
      </c>
      <c r="C197" s="7">
        <v>17586390</v>
      </c>
    </row>
    <row r="198" spans="2:3" ht="15.75">
      <c r="B198" s="57" t="s">
        <v>3</v>
      </c>
      <c r="C198" s="7">
        <v>6420147</v>
      </c>
    </row>
    <row r="199" spans="2:3" ht="31.5">
      <c r="B199" s="16" t="s">
        <v>60</v>
      </c>
      <c r="C199" s="26">
        <f>SUM(C200:C202)</f>
        <v>25794948</v>
      </c>
    </row>
    <row r="200" spans="2:3" ht="15.75">
      <c r="B200" s="57" t="s">
        <v>2</v>
      </c>
      <c r="C200" s="7">
        <v>10820</v>
      </c>
    </row>
    <row r="201" spans="2:3" ht="15.75">
      <c r="B201" s="118" t="s">
        <v>27</v>
      </c>
      <c r="C201" s="7">
        <v>1657282</v>
      </c>
    </row>
    <row r="202" spans="2:3" ht="16.5" thickBot="1">
      <c r="B202" s="119" t="s">
        <v>3</v>
      </c>
      <c r="C202" s="20">
        <v>24126846</v>
      </c>
    </row>
    <row r="203" spans="2:3" ht="16.5" hidden="1" thickBot="1">
      <c r="B203" s="65" t="s">
        <v>50</v>
      </c>
      <c r="C203" s="2">
        <f t="shared" ref="C203" si="48">C204+C208</f>
        <v>0</v>
      </c>
    </row>
    <row r="204" spans="2:3" ht="15.75" hidden="1">
      <c r="B204" s="102" t="s">
        <v>55</v>
      </c>
      <c r="C204" s="10">
        <f t="shared" ref="C204" si="49">C205+C206+C207</f>
        <v>0</v>
      </c>
    </row>
    <row r="205" spans="2:3" ht="15.75" hidden="1">
      <c r="B205" s="64" t="s">
        <v>2</v>
      </c>
      <c r="C205" s="7"/>
    </row>
    <row r="206" spans="2:3" ht="15.75" hidden="1">
      <c r="B206" s="64" t="s">
        <v>8</v>
      </c>
      <c r="C206" s="7"/>
    </row>
    <row r="207" spans="2:3" ht="15.75" hidden="1">
      <c r="B207" s="64" t="s">
        <v>3</v>
      </c>
      <c r="C207" s="7"/>
    </row>
    <row r="208" spans="2:3" ht="31.5" hidden="1">
      <c r="B208" s="16" t="s">
        <v>60</v>
      </c>
      <c r="C208" s="26">
        <f t="shared" ref="C208" si="50">C209</f>
        <v>0</v>
      </c>
    </row>
    <row r="209" spans="2:3" ht="16.5" hidden="1" thickBot="1">
      <c r="B209" s="64" t="s">
        <v>8</v>
      </c>
      <c r="C209" s="7"/>
    </row>
    <row r="210" spans="2:3" ht="16.5" hidden="1" thickBot="1">
      <c r="B210" s="115" t="s">
        <v>28</v>
      </c>
      <c r="C210" s="18">
        <f t="shared" ref="C210" si="51">SUM(C211,C214)</f>
        <v>0</v>
      </c>
    </row>
    <row r="211" spans="2:3" ht="15.75" hidden="1">
      <c r="B211" s="102" t="s">
        <v>55</v>
      </c>
      <c r="C211" s="10">
        <f t="shared" ref="C211" si="52">SUM(C212:C213)</f>
        <v>0</v>
      </c>
    </row>
    <row r="212" spans="2:3" ht="15.75" hidden="1">
      <c r="B212" s="89" t="s">
        <v>10</v>
      </c>
      <c r="C212" s="7"/>
    </row>
    <row r="213" spans="2:3" ht="15.75" hidden="1">
      <c r="B213" s="64" t="s">
        <v>3</v>
      </c>
      <c r="C213" s="7"/>
    </row>
    <row r="214" spans="2:3" ht="31.5" hidden="1">
      <c r="B214" s="16" t="s">
        <v>60</v>
      </c>
      <c r="C214" s="26">
        <f>C215+C216</f>
        <v>0</v>
      </c>
    </row>
    <row r="215" spans="2:3" ht="15.75" hidden="1">
      <c r="B215" s="89" t="s">
        <v>10</v>
      </c>
      <c r="C215" s="19"/>
    </row>
    <row r="216" spans="2:3" ht="16.5" hidden="1" thickBot="1">
      <c r="B216" s="64" t="s">
        <v>3</v>
      </c>
      <c r="C216" s="20"/>
    </row>
    <row r="217" spans="2:3" ht="16.5" thickBot="1">
      <c r="B217" s="65" t="s">
        <v>31</v>
      </c>
      <c r="C217" s="2">
        <f t="shared" ref="C217" si="53">SUM(C219:C221)</f>
        <v>2313497</v>
      </c>
    </row>
    <row r="218" spans="2:3" ht="15.75">
      <c r="B218" s="102" t="s">
        <v>55</v>
      </c>
      <c r="C218" s="10"/>
    </row>
    <row r="219" spans="2:3" ht="15.75">
      <c r="B219" s="87" t="s">
        <v>2</v>
      </c>
      <c r="C219" s="60">
        <v>2147720</v>
      </c>
    </row>
    <row r="220" spans="2:3" ht="15.75">
      <c r="B220" s="57" t="s">
        <v>8</v>
      </c>
      <c r="C220" s="7">
        <v>159843</v>
      </c>
    </row>
    <row r="221" spans="2:3" ht="16.5" thickBot="1">
      <c r="B221" s="80" t="s">
        <v>3</v>
      </c>
      <c r="C221" s="9">
        <v>5934</v>
      </c>
    </row>
    <row r="222" spans="2:3" ht="16.5" thickBot="1">
      <c r="B222" s="58" t="s">
        <v>32</v>
      </c>
      <c r="C222" s="2">
        <f t="shared" ref="C222" si="54">SUM(C224:C225)</f>
        <v>417500</v>
      </c>
    </row>
    <row r="223" spans="2:3" ht="15.75">
      <c r="B223" s="66" t="s">
        <v>55</v>
      </c>
      <c r="C223" s="10"/>
    </row>
    <row r="224" spans="2:3" ht="15.75">
      <c r="B224" s="79" t="s">
        <v>27</v>
      </c>
      <c r="C224" s="9">
        <v>139840</v>
      </c>
    </row>
    <row r="225" spans="2:3" ht="16.5" thickBot="1">
      <c r="B225" s="81" t="s">
        <v>3</v>
      </c>
      <c r="C225" s="20">
        <v>277660</v>
      </c>
    </row>
    <row r="226" spans="2:3" ht="32.25" thickBot="1">
      <c r="B226" s="58" t="s">
        <v>33</v>
      </c>
      <c r="C226" s="2">
        <f t="shared" ref="C226" si="55">SUM(C228:C229)</f>
        <v>104237</v>
      </c>
    </row>
    <row r="227" spans="2:3" ht="15.75">
      <c r="B227" s="66" t="s">
        <v>55</v>
      </c>
      <c r="C227" s="10"/>
    </row>
    <row r="228" spans="2:3" ht="15.75">
      <c r="B228" s="79" t="s">
        <v>27</v>
      </c>
      <c r="C228" s="9">
        <v>97747</v>
      </c>
    </row>
    <row r="229" spans="2:3" ht="16.5" thickBot="1">
      <c r="B229" s="81" t="s">
        <v>3</v>
      </c>
      <c r="C229" s="20">
        <v>6490</v>
      </c>
    </row>
    <row r="230" spans="2:3" ht="16.5" thickBot="1">
      <c r="B230" s="113" t="s">
        <v>34</v>
      </c>
      <c r="C230" s="2">
        <f t="shared" ref="C230" si="56">C232+C233</f>
        <v>134540</v>
      </c>
    </row>
    <row r="231" spans="2:3" ht="15.75">
      <c r="B231" s="66" t="s">
        <v>55</v>
      </c>
      <c r="C231" s="10"/>
    </row>
    <row r="232" spans="2:3" ht="15.75">
      <c r="B232" s="79" t="s">
        <v>8</v>
      </c>
      <c r="C232" s="9">
        <v>56748</v>
      </c>
    </row>
    <row r="233" spans="2:3" ht="16.5" thickBot="1">
      <c r="B233" s="81" t="s">
        <v>2</v>
      </c>
      <c r="C233" s="20">
        <v>77792</v>
      </c>
    </row>
    <row r="234" spans="2:3" ht="16.5" thickBot="1">
      <c r="B234" s="113" t="s">
        <v>35</v>
      </c>
      <c r="C234" s="2">
        <f t="shared" ref="C234" si="57">SUM(C236:C237)</f>
        <v>39182</v>
      </c>
    </row>
    <row r="235" spans="2:3" ht="15.75">
      <c r="B235" s="66" t="s">
        <v>55</v>
      </c>
      <c r="C235" s="10"/>
    </row>
    <row r="236" spans="2:3" ht="15.75">
      <c r="B236" s="79" t="s">
        <v>10</v>
      </c>
      <c r="C236" s="9">
        <v>240</v>
      </c>
    </row>
    <row r="237" spans="2:3" ht="16.5" thickBot="1">
      <c r="B237" s="90" t="s">
        <v>3</v>
      </c>
      <c r="C237" s="60">
        <v>38942</v>
      </c>
    </row>
    <row r="238" spans="2:3" ht="16.5" thickBot="1">
      <c r="B238" s="113" t="s">
        <v>36</v>
      </c>
      <c r="C238" s="2">
        <f t="shared" ref="C238" si="58">C239+C241</f>
        <v>233430</v>
      </c>
    </row>
    <row r="239" spans="2:3" ht="15.75">
      <c r="B239" s="104" t="s">
        <v>55</v>
      </c>
      <c r="C239" s="10">
        <f t="shared" ref="C239" si="59">SUM(C240)</f>
        <v>206730</v>
      </c>
    </row>
    <row r="240" spans="2:3" ht="15.75">
      <c r="B240" s="46" t="s">
        <v>8</v>
      </c>
      <c r="C240" s="155">
        <v>206730</v>
      </c>
    </row>
    <row r="241" spans="2:3" ht="31.5">
      <c r="B241" s="16" t="s">
        <v>60</v>
      </c>
      <c r="C241" s="109">
        <f t="shared" ref="C241" si="60">C242</f>
        <v>26700</v>
      </c>
    </row>
    <row r="242" spans="2:3" ht="16.5" thickBot="1">
      <c r="B242" s="57" t="s">
        <v>10</v>
      </c>
      <c r="C242" s="7">
        <v>26700</v>
      </c>
    </row>
    <row r="243" spans="2:3" ht="16.5" thickBot="1">
      <c r="B243" s="65" t="s">
        <v>104</v>
      </c>
      <c r="C243" s="2">
        <f t="shared" ref="C243" si="61">C244+C247</f>
        <v>135883</v>
      </c>
    </row>
    <row r="244" spans="2:3" ht="15.75">
      <c r="B244" s="15" t="s">
        <v>55</v>
      </c>
      <c r="C244" s="10">
        <f t="shared" ref="C244" si="62">C245+C246</f>
        <v>124286</v>
      </c>
    </row>
    <row r="245" spans="2:3" ht="15.75">
      <c r="B245" s="90" t="s">
        <v>8</v>
      </c>
      <c r="C245" s="9">
        <v>113411</v>
      </c>
    </row>
    <row r="246" spans="2:3" ht="15.75">
      <c r="B246" s="90" t="s">
        <v>3</v>
      </c>
      <c r="C246" s="9">
        <v>10875</v>
      </c>
    </row>
    <row r="247" spans="2:3" ht="31.5">
      <c r="B247" s="16" t="s">
        <v>60</v>
      </c>
      <c r="C247" s="27">
        <f>C248+C249</f>
        <v>11597</v>
      </c>
    </row>
    <row r="248" spans="2:3" ht="15.75">
      <c r="B248" s="90" t="s">
        <v>8</v>
      </c>
      <c r="C248" s="27">
        <v>1770</v>
      </c>
    </row>
    <row r="249" spans="2:3" ht="16.5" thickBot="1">
      <c r="B249" s="90" t="s">
        <v>3</v>
      </c>
      <c r="C249" s="9">
        <v>9827</v>
      </c>
    </row>
    <row r="250" spans="2:3" ht="16.5" hidden="1" thickBot="1">
      <c r="B250" s="58" t="s">
        <v>29</v>
      </c>
      <c r="C250" s="2">
        <f t="shared" ref="C250" si="63">SUM(C252:C254)</f>
        <v>0</v>
      </c>
    </row>
    <row r="251" spans="2:3" ht="15.75" hidden="1">
      <c r="B251" s="15" t="s">
        <v>55</v>
      </c>
      <c r="C251" s="10"/>
    </row>
    <row r="252" spans="2:3" ht="15.75" hidden="1">
      <c r="B252" s="79" t="s">
        <v>2</v>
      </c>
      <c r="C252" s="9"/>
    </row>
    <row r="253" spans="2:3" ht="15.75" hidden="1">
      <c r="B253" s="57" t="s">
        <v>40</v>
      </c>
      <c r="C253" s="7"/>
    </row>
    <row r="254" spans="2:3" ht="16.5" hidden="1" thickBot="1">
      <c r="B254" s="80" t="s">
        <v>27</v>
      </c>
      <c r="C254" s="6"/>
    </row>
    <row r="255" spans="2:3" ht="16.5" thickBot="1">
      <c r="B255" s="58" t="s">
        <v>37</v>
      </c>
      <c r="C255" s="2">
        <f>SUM(C257:C258)</f>
        <v>144149</v>
      </c>
    </row>
    <row r="256" spans="2:3" ht="15.75">
      <c r="B256" s="36" t="s">
        <v>55</v>
      </c>
      <c r="C256" s="8"/>
    </row>
    <row r="257" spans="2:3" ht="15.75">
      <c r="B257" s="79" t="s">
        <v>10</v>
      </c>
      <c r="C257" s="7">
        <v>140067</v>
      </c>
    </row>
    <row r="258" spans="2:3" ht="16.5" thickBot="1">
      <c r="B258" s="90" t="s">
        <v>3</v>
      </c>
      <c r="C258" s="20">
        <v>4082</v>
      </c>
    </row>
    <row r="259" spans="2:3" ht="16.5" thickBot="1">
      <c r="B259" s="61" t="s">
        <v>39</v>
      </c>
      <c r="C259" s="2">
        <f t="shared" ref="C259" si="64">C260+C264</f>
        <v>914282</v>
      </c>
    </row>
    <row r="260" spans="2:3" ht="15.75">
      <c r="B260" s="36" t="s">
        <v>55</v>
      </c>
      <c r="C260" s="10">
        <f>SUM(C261:C263)</f>
        <v>793395</v>
      </c>
    </row>
    <row r="261" spans="2:3" ht="15.75" hidden="1">
      <c r="B261" s="79" t="s">
        <v>2</v>
      </c>
      <c r="C261" s="9"/>
    </row>
    <row r="262" spans="2:3" ht="15.75">
      <c r="B262" s="91" t="s">
        <v>27</v>
      </c>
      <c r="C262" s="9">
        <v>421393</v>
      </c>
    </row>
    <row r="263" spans="2:3" ht="15.75">
      <c r="B263" s="92" t="s">
        <v>3</v>
      </c>
      <c r="C263" s="7">
        <v>372002</v>
      </c>
    </row>
    <row r="264" spans="2:3" ht="31.5">
      <c r="B264" s="16" t="s">
        <v>60</v>
      </c>
      <c r="C264" s="27">
        <f t="shared" ref="C264" si="65">SUM(C265:C266)</f>
        <v>120887</v>
      </c>
    </row>
    <row r="265" spans="2:3" ht="15.75">
      <c r="B265" s="91" t="s">
        <v>27</v>
      </c>
      <c r="C265" s="9">
        <v>14830</v>
      </c>
    </row>
    <row r="266" spans="2:3" ht="16.5" thickBot="1">
      <c r="B266" s="93" t="s">
        <v>3</v>
      </c>
      <c r="C266" s="6">
        <v>106057</v>
      </c>
    </row>
    <row r="267" spans="2:3" ht="16.5" thickBot="1">
      <c r="B267" s="58" t="s">
        <v>38</v>
      </c>
      <c r="C267" s="2">
        <f t="shared" ref="C267" si="66">C268+C273</f>
        <v>837155</v>
      </c>
    </row>
    <row r="268" spans="2:3" ht="15.75">
      <c r="B268" s="36" t="s">
        <v>55</v>
      </c>
      <c r="C268" s="10">
        <f t="shared" ref="C268" si="67">SUM(C269:C272)</f>
        <v>790650</v>
      </c>
    </row>
    <row r="269" spans="2:3" ht="15.75">
      <c r="B269" s="57" t="s">
        <v>2</v>
      </c>
      <c r="C269" s="7">
        <v>114538</v>
      </c>
    </row>
    <row r="270" spans="2:3" ht="15.75">
      <c r="B270" s="57" t="s">
        <v>40</v>
      </c>
      <c r="C270" s="7">
        <v>634452</v>
      </c>
    </row>
    <row r="271" spans="2:3" ht="15.75">
      <c r="B271" s="57" t="s">
        <v>27</v>
      </c>
      <c r="C271" s="7">
        <v>21000</v>
      </c>
    </row>
    <row r="272" spans="2:3" ht="15.75">
      <c r="B272" s="57" t="s">
        <v>11</v>
      </c>
      <c r="C272" s="7">
        <v>20660</v>
      </c>
    </row>
    <row r="273" spans="2:5" ht="31.5">
      <c r="B273" s="16" t="s">
        <v>60</v>
      </c>
      <c r="C273" s="14">
        <f t="shared" ref="C273" si="68">C274</f>
        <v>46505</v>
      </c>
    </row>
    <row r="274" spans="2:5" ht="16.5" thickBot="1">
      <c r="B274" s="79" t="s">
        <v>11</v>
      </c>
      <c r="C274" s="6">
        <v>46505</v>
      </c>
    </row>
    <row r="275" spans="2:5" ht="16.5" thickBot="1">
      <c r="B275" s="65" t="s">
        <v>99</v>
      </c>
      <c r="C275" s="2">
        <f>C276+C281</f>
        <v>309600</v>
      </c>
    </row>
    <row r="276" spans="2:5" ht="15.75">
      <c r="B276" s="66" t="s">
        <v>55</v>
      </c>
      <c r="C276" s="73">
        <f>SUM(C277:C280)</f>
        <v>307524</v>
      </c>
    </row>
    <row r="277" spans="2:5" ht="15.75" hidden="1">
      <c r="B277" s="87" t="s">
        <v>2</v>
      </c>
      <c r="C277" s="9"/>
    </row>
    <row r="278" spans="2:5" ht="15.75" hidden="1">
      <c r="B278" s="57" t="s">
        <v>3</v>
      </c>
      <c r="C278" s="7"/>
    </row>
    <row r="279" spans="2:5" ht="15.75">
      <c r="B279" s="57" t="s">
        <v>40</v>
      </c>
      <c r="C279" s="7">
        <v>307524</v>
      </c>
    </row>
    <row r="280" spans="2:5" ht="15.75" hidden="1">
      <c r="B280" s="57" t="s">
        <v>27</v>
      </c>
      <c r="C280" s="7"/>
    </row>
    <row r="281" spans="2:5" ht="31.5">
      <c r="B281" s="16" t="s">
        <v>60</v>
      </c>
      <c r="C281" s="26">
        <f t="shared" ref="C281" si="69">SUM(C282:C284)</f>
        <v>2076</v>
      </c>
    </row>
    <row r="282" spans="2:5" ht="15.75" hidden="1">
      <c r="B282" s="87" t="s">
        <v>2</v>
      </c>
      <c r="C282" s="60"/>
    </row>
    <row r="283" spans="2:5" ht="15.75" hidden="1">
      <c r="B283" s="57" t="s">
        <v>3</v>
      </c>
      <c r="C283" s="7"/>
    </row>
    <row r="284" spans="2:5" ht="16.5" thickBot="1">
      <c r="B284" s="80" t="s">
        <v>40</v>
      </c>
      <c r="C284" s="9">
        <v>2076</v>
      </c>
    </row>
    <row r="285" spans="2:5" ht="16.5" thickBot="1">
      <c r="B285" s="58" t="s">
        <v>41</v>
      </c>
      <c r="C285" s="2">
        <f t="shared" ref="C285" si="70">SUM(C287:C290)</f>
        <v>1037528</v>
      </c>
      <c r="E285" s="130"/>
    </row>
    <row r="286" spans="2:5" ht="15.75">
      <c r="B286" s="36" t="s">
        <v>55</v>
      </c>
      <c r="C286" s="10">
        <f>SUM(C287:C289)</f>
        <v>999714</v>
      </c>
    </row>
    <row r="287" spans="2:5" ht="15.75">
      <c r="B287" s="79" t="s">
        <v>2</v>
      </c>
      <c r="C287" s="9">
        <v>293760</v>
      </c>
    </row>
    <row r="288" spans="2:5" ht="15.75">
      <c r="B288" s="79" t="s">
        <v>8</v>
      </c>
      <c r="C288" s="9">
        <v>562009</v>
      </c>
    </row>
    <row r="289" spans="2:3" ht="15.75">
      <c r="B289" s="79" t="s">
        <v>3</v>
      </c>
      <c r="C289" s="7">
        <v>143945</v>
      </c>
    </row>
    <row r="290" spans="2:3" ht="32.25" thickBot="1">
      <c r="B290" s="158" t="s">
        <v>84</v>
      </c>
      <c r="C290" s="27">
        <v>37814</v>
      </c>
    </row>
    <row r="291" spans="2:3" ht="16.5" thickBot="1">
      <c r="B291" s="58" t="s">
        <v>42</v>
      </c>
      <c r="C291" s="2">
        <f>C292+C295</f>
        <v>340916</v>
      </c>
    </row>
    <row r="292" spans="2:3" ht="15.75">
      <c r="B292" s="66" t="s">
        <v>55</v>
      </c>
      <c r="C292" s="10">
        <f>SUM(C293:C294)</f>
        <v>316752</v>
      </c>
    </row>
    <row r="293" spans="2:3" ht="15.75">
      <c r="B293" s="79" t="s">
        <v>8</v>
      </c>
      <c r="C293" s="9">
        <v>312302</v>
      </c>
    </row>
    <row r="294" spans="2:3" ht="15.75">
      <c r="B294" s="87" t="s">
        <v>3</v>
      </c>
      <c r="C294" s="60">
        <v>4450</v>
      </c>
    </row>
    <row r="295" spans="2:3" ht="32.25" thickBot="1">
      <c r="B295" s="16" t="s">
        <v>84</v>
      </c>
      <c r="C295" s="74">
        <v>24164</v>
      </c>
    </row>
    <row r="296" spans="2:3" ht="16.5" thickBot="1">
      <c r="B296" s="58" t="s">
        <v>43</v>
      </c>
      <c r="C296" s="2">
        <f t="shared" ref="C296" si="71">C297</f>
        <v>95641</v>
      </c>
    </row>
    <row r="297" spans="2:3" ht="16.5" thickBot="1">
      <c r="B297" s="121" t="s">
        <v>67</v>
      </c>
      <c r="C297" s="3">
        <v>95641</v>
      </c>
    </row>
    <row r="298" spans="2:3" ht="16.5" thickBot="1">
      <c r="B298" s="68" t="s">
        <v>44</v>
      </c>
      <c r="C298" s="18">
        <f t="shared" ref="C298" si="72">SUM(C300:C303)</f>
        <v>113844</v>
      </c>
    </row>
    <row r="299" spans="2:3" ht="15.75">
      <c r="B299" s="66" t="s">
        <v>55</v>
      </c>
      <c r="C299" s="73">
        <f t="shared" ref="C299" si="73">SUM(C300:C302)</f>
        <v>110731</v>
      </c>
    </row>
    <row r="300" spans="2:3" ht="15.75">
      <c r="B300" s="79" t="s">
        <v>2</v>
      </c>
      <c r="C300" s="9">
        <v>63236</v>
      </c>
    </row>
    <row r="301" spans="2:3" ht="15.75">
      <c r="B301" s="57" t="s">
        <v>27</v>
      </c>
      <c r="C301" s="7">
        <v>27356</v>
      </c>
    </row>
    <row r="302" spans="2:3" ht="15.75">
      <c r="B302" s="57" t="s">
        <v>3</v>
      </c>
      <c r="C302" s="7">
        <v>20139</v>
      </c>
    </row>
    <row r="303" spans="2:3" ht="31.5">
      <c r="B303" s="16" t="s">
        <v>60</v>
      </c>
      <c r="C303" s="110">
        <f t="shared" ref="C303" si="74">SUM(C304:C305)</f>
        <v>3113</v>
      </c>
    </row>
    <row r="304" spans="2:3" ht="16.5" thickBot="1">
      <c r="B304" s="83" t="s">
        <v>27</v>
      </c>
      <c r="C304" s="7">
        <v>3113</v>
      </c>
    </row>
    <row r="305" spans="2:3" ht="16.5" hidden="1" thickBot="1">
      <c r="B305" s="81" t="s">
        <v>79</v>
      </c>
      <c r="C305" s="6"/>
    </row>
    <row r="306" spans="2:3" ht="16.5" thickBot="1">
      <c r="B306" s="58" t="s">
        <v>45</v>
      </c>
      <c r="C306" s="95">
        <f t="shared" ref="C306" si="75">SUM(C308:C309)</f>
        <v>578388</v>
      </c>
    </row>
    <row r="307" spans="2:3" ht="15.75">
      <c r="B307" s="66" t="s">
        <v>55</v>
      </c>
      <c r="C307" s="43"/>
    </row>
    <row r="308" spans="2:3" ht="15.75">
      <c r="B308" s="67" t="s">
        <v>40</v>
      </c>
      <c r="C308" s="22">
        <v>515585</v>
      </c>
    </row>
    <row r="309" spans="2:3" ht="16.5" thickBot="1">
      <c r="B309" s="76" t="s">
        <v>27</v>
      </c>
      <c r="C309" s="53">
        <v>62803</v>
      </c>
    </row>
    <row r="310" spans="2:3" ht="32.25" thickBot="1">
      <c r="B310" s="58" t="s">
        <v>61</v>
      </c>
      <c r="C310" s="95">
        <f>SUM(C312:C314)</f>
        <v>403194</v>
      </c>
    </row>
    <row r="311" spans="2:3" ht="15.75">
      <c r="B311" s="66" t="s">
        <v>55</v>
      </c>
      <c r="C311" s="43"/>
    </row>
    <row r="312" spans="2:3" ht="15.75">
      <c r="B312" s="67" t="s">
        <v>40</v>
      </c>
      <c r="C312" s="22">
        <v>283910</v>
      </c>
    </row>
    <row r="313" spans="2:3" ht="15.75">
      <c r="B313" s="77" t="s">
        <v>27</v>
      </c>
      <c r="C313" s="133">
        <v>119196</v>
      </c>
    </row>
    <row r="314" spans="2:3" ht="16.5" thickBot="1">
      <c r="B314" s="76" t="s">
        <v>3</v>
      </c>
      <c r="C314" s="53">
        <v>88</v>
      </c>
    </row>
    <row r="315" spans="2:3" ht="16.5" thickBot="1">
      <c r="B315" s="58" t="s">
        <v>46</v>
      </c>
      <c r="C315" s="2">
        <f>C316+C319</f>
        <v>147745</v>
      </c>
    </row>
    <row r="316" spans="2:3" ht="15.75">
      <c r="B316" s="66" t="s">
        <v>55</v>
      </c>
      <c r="C316" s="10">
        <f>SUM(C317:C318)</f>
        <v>61645</v>
      </c>
    </row>
    <row r="317" spans="2:3" ht="15.75">
      <c r="B317" s="79" t="s">
        <v>8</v>
      </c>
      <c r="C317" s="9">
        <v>57652</v>
      </c>
    </row>
    <row r="318" spans="2:3" ht="15.75">
      <c r="B318" s="57" t="s">
        <v>3</v>
      </c>
      <c r="C318" s="7">
        <v>3993</v>
      </c>
    </row>
    <row r="319" spans="2:3" ht="32.25" thickBot="1">
      <c r="B319" s="16" t="s">
        <v>85</v>
      </c>
      <c r="C319" s="124">
        <v>86100</v>
      </c>
    </row>
    <row r="320" spans="2:3" ht="16.5" thickBot="1">
      <c r="B320" s="58" t="s">
        <v>47</v>
      </c>
      <c r="C320" s="2">
        <f>C321+C324</f>
        <v>991338</v>
      </c>
    </row>
    <row r="321" spans="2:3" ht="15.75">
      <c r="B321" s="66" t="s">
        <v>55</v>
      </c>
      <c r="C321" s="10">
        <f>SUM(C322:C323)</f>
        <v>991338</v>
      </c>
    </row>
    <row r="322" spans="2:3" ht="15.75">
      <c r="B322" s="67" t="s">
        <v>27</v>
      </c>
      <c r="C322" s="22">
        <v>924390</v>
      </c>
    </row>
    <row r="323" spans="2:3" ht="16.5" thickBot="1">
      <c r="B323" s="78" t="s">
        <v>3</v>
      </c>
      <c r="C323" s="133">
        <v>66948</v>
      </c>
    </row>
    <row r="324" spans="2:3" ht="32.25" hidden="1" thickBot="1">
      <c r="B324" s="101" t="s">
        <v>84</v>
      </c>
      <c r="C324" s="125"/>
    </row>
    <row r="325" spans="2:3" ht="16.5" thickBot="1">
      <c r="B325" s="58" t="s">
        <v>48</v>
      </c>
      <c r="C325" s="2">
        <f>SUM(C327:C329)</f>
        <v>7163525</v>
      </c>
    </row>
    <row r="326" spans="2:3" ht="15.75">
      <c r="B326" s="66" t="s">
        <v>55</v>
      </c>
      <c r="C326" s="10"/>
    </row>
    <row r="327" spans="2:3" ht="15.75">
      <c r="B327" s="75" t="s">
        <v>2</v>
      </c>
      <c r="C327" s="22">
        <v>7047115</v>
      </c>
    </row>
    <row r="328" spans="2:3" ht="15.75">
      <c r="B328" s="75" t="s">
        <v>27</v>
      </c>
      <c r="C328" s="70">
        <v>115138</v>
      </c>
    </row>
    <row r="329" spans="2:3" ht="16.5" thickBot="1">
      <c r="B329" s="76" t="s">
        <v>3</v>
      </c>
      <c r="C329" s="53">
        <v>1272</v>
      </c>
    </row>
    <row r="330" spans="2:3" ht="16.5" thickBot="1">
      <c r="B330" s="58" t="s">
        <v>49</v>
      </c>
      <c r="C330" s="2">
        <f t="shared" ref="C330" si="76">C331+C334</f>
        <v>4785100</v>
      </c>
    </row>
    <row r="331" spans="2:3" ht="15.75">
      <c r="B331" s="66" t="s">
        <v>55</v>
      </c>
      <c r="C331" s="73">
        <f>SUM(C332:C333)</f>
        <v>3164847</v>
      </c>
    </row>
    <row r="332" spans="2:3" ht="15.75">
      <c r="B332" s="75" t="s">
        <v>27</v>
      </c>
      <c r="C332" s="157">
        <v>2772590</v>
      </c>
    </row>
    <row r="333" spans="2:3" ht="15.75">
      <c r="B333" s="75" t="s">
        <v>3</v>
      </c>
      <c r="C333" s="157">
        <v>392257</v>
      </c>
    </row>
    <row r="334" spans="2:3" ht="31.5">
      <c r="B334" s="16" t="s">
        <v>60</v>
      </c>
      <c r="C334" s="106">
        <f t="shared" ref="C334" si="77">SUM(C335:C336)</f>
        <v>1620253</v>
      </c>
    </row>
    <row r="335" spans="2:3" ht="15.75">
      <c r="B335" s="75" t="s">
        <v>27</v>
      </c>
      <c r="C335" s="70">
        <v>180196</v>
      </c>
    </row>
    <row r="336" spans="2:3" ht="16.5" thickBot="1">
      <c r="B336" s="76" t="s">
        <v>3</v>
      </c>
      <c r="C336" s="53">
        <v>1440057</v>
      </c>
    </row>
    <row r="337" spans="2:3" ht="32.25" thickBot="1">
      <c r="B337" s="58" t="s">
        <v>51</v>
      </c>
      <c r="C337" s="2">
        <f>C338+C341</f>
        <v>1681800</v>
      </c>
    </row>
    <row r="338" spans="2:3" ht="15.75">
      <c r="B338" s="66" t="s">
        <v>55</v>
      </c>
      <c r="C338" s="10">
        <f>SUM(C339:C340)</f>
        <v>1345238</v>
      </c>
    </row>
    <row r="339" spans="2:3" ht="15.75">
      <c r="B339" s="67" t="s">
        <v>27</v>
      </c>
      <c r="C339" s="22">
        <v>1232230</v>
      </c>
    </row>
    <row r="340" spans="2:3" ht="15.75">
      <c r="B340" s="78" t="s">
        <v>3</v>
      </c>
      <c r="C340" s="133">
        <v>113008</v>
      </c>
    </row>
    <row r="341" spans="2:3" ht="32.25" thickBot="1">
      <c r="B341" s="16" t="s">
        <v>85</v>
      </c>
      <c r="C341" s="125">
        <v>336562</v>
      </c>
    </row>
    <row r="342" spans="2:3" ht="16.5" thickBot="1">
      <c r="B342" s="68" t="s">
        <v>52</v>
      </c>
      <c r="C342" s="2">
        <f>C343+C345</f>
        <v>620136</v>
      </c>
    </row>
    <row r="343" spans="2:3" ht="15.75">
      <c r="B343" s="66" t="s">
        <v>55</v>
      </c>
      <c r="C343" s="73">
        <f>C344</f>
        <v>382365</v>
      </c>
    </row>
    <row r="344" spans="2:3" ht="15.75">
      <c r="B344" s="75" t="s">
        <v>3</v>
      </c>
      <c r="C344" s="11">
        <v>382365</v>
      </c>
    </row>
    <row r="345" spans="2:3" ht="31.5">
      <c r="B345" s="16" t="s">
        <v>60</v>
      </c>
      <c r="C345" s="106">
        <f t="shared" ref="C345" si="78">C346</f>
        <v>237771</v>
      </c>
    </row>
    <row r="346" spans="2:3" ht="16.5" thickBot="1">
      <c r="B346" s="76" t="s">
        <v>3</v>
      </c>
      <c r="C346" s="53">
        <v>237771</v>
      </c>
    </row>
    <row r="347" spans="2:3" ht="16.5" thickBot="1">
      <c r="B347" s="58" t="s">
        <v>53</v>
      </c>
      <c r="C347" s="2">
        <f>C348+C351</f>
        <v>1341486</v>
      </c>
    </row>
    <row r="348" spans="2:3" ht="15.75">
      <c r="B348" s="66" t="s">
        <v>55</v>
      </c>
      <c r="C348" s="10">
        <f>SUM(C349:C350)</f>
        <v>1329730</v>
      </c>
    </row>
    <row r="349" spans="2:3" ht="15.75">
      <c r="B349" s="57" t="s">
        <v>2</v>
      </c>
      <c r="C349" s="9">
        <v>1222623</v>
      </c>
    </row>
    <row r="350" spans="2:3" ht="15.75">
      <c r="B350" s="57" t="s">
        <v>27</v>
      </c>
      <c r="C350" s="9">
        <v>107107</v>
      </c>
    </row>
    <row r="351" spans="2:3" ht="32.25" thickBot="1">
      <c r="B351" s="16" t="s">
        <v>86</v>
      </c>
      <c r="C351" s="141">
        <v>11756</v>
      </c>
    </row>
    <row r="352" spans="2:3" ht="16.5" thickBot="1">
      <c r="B352" s="58" t="s">
        <v>56</v>
      </c>
      <c r="C352" s="2">
        <f>C353+C356</f>
        <v>21734</v>
      </c>
    </row>
    <row r="353" spans="2:3" ht="15.75">
      <c r="B353" s="36" t="s">
        <v>55</v>
      </c>
      <c r="C353" s="10">
        <f>SUM(C354:C355)</f>
        <v>21518</v>
      </c>
    </row>
    <row r="354" spans="2:3" ht="15.75">
      <c r="B354" s="79" t="s">
        <v>27</v>
      </c>
      <c r="C354" s="22">
        <v>18579</v>
      </c>
    </row>
    <row r="355" spans="2:3" ht="15.75">
      <c r="B355" s="57" t="s">
        <v>3</v>
      </c>
      <c r="C355" s="11">
        <v>2939</v>
      </c>
    </row>
    <row r="356" spans="2:3" ht="31.5">
      <c r="B356" s="16" t="s">
        <v>60</v>
      </c>
      <c r="C356" s="106">
        <f>C357</f>
        <v>216</v>
      </c>
    </row>
    <row r="357" spans="2:3" ht="16.5" thickBot="1">
      <c r="B357" s="80" t="s">
        <v>3</v>
      </c>
      <c r="C357" s="12">
        <v>216</v>
      </c>
    </row>
    <row r="358" spans="2:3" ht="16.5" thickBot="1">
      <c r="B358" s="58" t="s">
        <v>75</v>
      </c>
      <c r="C358" s="2">
        <f>C359+C362</f>
        <v>554390</v>
      </c>
    </row>
    <row r="359" spans="2:3" ht="15.75">
      <c r="B359" s="36" t="s">
        <v>55</v>
      </c>
      <c r="C359" s="10">
        <f>SUM(C360:C361)</f>
        <v>417262</v>
      </c>
    </row>
    <row r="360" spans="2:3" ht="15.75">
      <c r="B360" s="79" t="s">
        <v>27</v>
      </c>
      <c r="C360" s="22">
        <v>368435</v>
      </c>
    </row>
    <row r="361" spans="2:3" ht="15.75">
      <c r="B361" s="79" t="s">
        <v>3</v>
      </c>
      <c r="C361" s="11">
        <v>48827</v>
      </c>
    </row>
    <row r="362" spans="2:3" ht="31.5">
      <c r="B362" s="16" t="s">
        <v>60</v>
      </c>
      <c r="C362" s="106">
        <f>SUM(C363:C364)</f>
        <v>137128</v>
      </c>
    </row>
    <row r="363" spans="2:3" ht="15.75">
      <c r="B363" s="79" t="s">
        <v>27</v>
      </c>
      <c r="C363" s="11">
        <v>16829</v>
      </c>
    </row>
    <row r="364" spans="2:3" ht="16.5" thickBot="1">
      <c r="B364" s="79" t="s">
        <v>3</v>
      </c>
      <c r="C364" s="53">
        <v>120299</v>
      </c>
    </row>
    <row r="365" spans="2:3" ht="16.5" thickBot="1">
      <c r="B365" s="58" t="s">
        <v>57</v>
      </c>
      <c r="C365" s="2">
        <f t="shared" ref="C365" si="79">SUM(C367:C368)</f>
        <v>1176884</v>
      </c>
    </row>
    <row r="366" spans="2:3" ht="15.75">
      <c r="B366" s="36" t="s">
        <v>55</v>
      </c>
      <c r="C366" s="10"/>
    </row>
    <row r="367" spans="2:3" ht="15.75">
      <c r="B367" s="79" t="s">
        <v>27</v>
      </c>
      <c r="C367" s="22">
        <v>1168884</v>
      </c>
    </row>
    <row r="368" spans="2:3" ht="16.5" thickBot="1">
      <c r="B368" s="79" t="s">
        <v>3</v>
      </c>
      <c r="C368" s="12">
        <v>8000</v>
      </c>
    </row>
    <row r="369" spans="2:3" ht="16.5" hidden="1" thickBot="1">
      <c r="B369" s="58" t="s">
        <v>62</v>
      </c>
      <c r="C369" s="72">
        <f t="shared" ref="C369" si="80">C370+C373</f>
        <v>0</v>
      </c>
    </row>
    <row r="370" spans="2:3" ht="15.75" hidden="1">
      <c r="B370" s="36" t="s">
        <v>55</v>
      </c>
      <c r="C370" s="134">
        <f t="shared" ref="C370" si="81">SUM(C371:C372)</f>
        <v>0</v>
      </c>
    </row>
    <row r="371" spans="2:3" ht="15.75" hidden="1">
      <c r="B371" s="57" t="s">
        <v>2</v>
      </c>
      <c r="C371" s="23"/>
    </row>
    <row r="372" spans="2:3" ht="15.75" hidden="1">
      <c r="B372" s="57" t="s">
        <v>27</v>
      </c>
      <c r="C372" s="23"/>
    </row>
    <row r="373" spans="2:3" ht="31.5" hidden="1">
      <c r="B373" s="16" t="s">
        <v>60</v>
      </c>
      <c r="C373" s="135">
        <f>SUM(C374:C374)</f>
        <v>0</v>
      </c>
    </row>
    <row r="374" spans="2:3" ht="16.5" hidden="1" thickBot="1">
      <c r="B374" s="57" t="s">
        <v>27</v>
      </c>
      <c r="C374" s="23"/>
    </row>
    <row r="375" spans="2:3" ht="16.5" thickBot="1">
      <c r="B375" s="58" t="s">
        <v>63</v>
      </c>
      <c r="C375" s="25">
        <f t="shared" ref="C375" si="82">SUM(C377:C378)</f>
        <v>44374</v>
      </c>
    </row>
    <row r="376" spans="2:3" ht="15.75">
      <c r="B376" s="36" t="s">
        <v>55</v>
      </c>
      <c r="C376" s="34"/>
    </row>
    <row r="377" spans="2:3" ht="15.75">
      <c r="B377" s="79" t="s">
        <v>27</v>
      </c>
      <c r="C377" s="126">
        <v>13299</v>
      </c>
    </row>
    <row r="378" spans="2:3" ht="16.5" thickBot="1">
      <c r="B378" s="81" t="s">
        <v>3</v>
      </c>
      <c r="C378" s="35">
        <v>31075</v>
      </c>
    </row>
    <row r="379" spans="2:3" ht="16.5" thickBot="1">
      <c r="B379" s="58" t="s">
        <v>64</v>
      </c>
      <c r="C379" s="28">
        <f>SUM(C381:C382)</f>
        <v>408339</v>
      </c>
    </row>
    <row r="380" spans="2:3" ht="15.75">
      <c r="B380" s="36" t="s">
        <v>55</v>
      </c>
      <c r="C380" s="29"/>
    </row>
    <row r="381" spans="2:3" ht="15.75">
      <c r="B381" s="79" t="s">
        <v>27</v>
      </c>
      <c r="C381" s="23">
        <v>367470</v>
      </c>
    </row>
    <row r="382" spans="2:3" ht="16.5" thickBot="1">
      <c r="B382" s="57" t="s">
        <v>3</v>
      </c>
      <c r="C382" s="23">
        <v>40869</v>
      </c>
    </row>
    <row r="383" spans="2:3" ht="16.5" thickBot="1">
      <c r="B383" s="58" t="s">
        <v>65</v>
      </c>
      <c r="C383" s="25">
        <f>C384+C387</f>
        <v>274411</v>
      </c>
    </row>
    <row r="384" spans="2:3" ht="15.75">
      <c r="B384" s="36" t="s">
        <v>55</v>
      </c>
      <c r="C384" s="33">
        <f>SUM(C385:C386)</f>
        <v>266779</v>
      </c>
    </row>
    <row r="385" spans="2:3" ht="15.75">
      <c r="B385" s="89" t="s">
        <v>27</v>
      </c>
      <c r="C385" s="32">
        <v>254696</v>
      </c>
    </row>
    <row r="386" spans="2:3" ht="15.75">
      <c r="B386" s="94" t="s">
        <v>3</v>
      </c>
      <c r="C386" s="31">
        <v>12083</v>
      </c>
    </row>
    <row r="387" spans="2:3" ht="31.5">
      <c r="B387" s="16" t="s">
        <v>60</v>
      </c>
      <c r="C387" s="30">
        <f>C388</f>
        <v>7632</v>
      </c>
    </row>
    <row r="388" spans="2:3" ht="16.5" thickBot="1">
      <c r="B388" s="81" t="s">
        <v>27</v>
      </c>
      <c r="C388" s="24">
        <v>7632</v>
      </c>
    </row>
    <row r="389" spans="2:3" ht="16.5" hidden="1" thickBot="1">
      <c r="B389" s="58" t="s">
        <v>68</v>
      </c>
      <c r="C389" s="25">
        <f t="shared" ref="C389" si="83">C390+C394</f>
        <v>0</v>
      </c>
    </row>
    <row r="390" spans="2:3" ht="15.75" hidden="1">
      <c r="B390" s="36" t="s">
        <v>55</v>
      </c>
      <c r="C390" s="29">
        <f t="shared" ref="C390" si="84">SUM(C391:C393)</f>
        <v>0</v>
      </c>
    </row>
    <row r="391" spans="2:3" ht="15.75" hidden="1">
      <c r="B391" s="57" t="s">
        <v>2</v>
      </c>
      <c r="C391" s="23"/>
    </row>
    <row r="392" spans="2:3" ht="15.75" hidden="1">
      <c r="B392" s="57" t="s">
        <v>27</v>
      </c>
      <c r="C392" s="23"/>
    </row>
    <row r="393" spans="2:3" ht="15.75" hidden="1">
      <c r="B393" s="57" t="s">
        <v>3</v>
      </c>
      <c r="C393" s="23"/>
    </row>
    <row r="394" spans="2:3" ht="31.5" hidden="1">
      <c r="B394" s="16" t="s">
        <v>60</v>
      </c>
      <c r="C394" s="30">
        <f t="shared" ref="C394" si="85">C395</f>
        <v>0</v>
      </c>
    </row>
    <row r="395" spans="2:3" ht="16.5" hidden="1" thickBot="1">
      <c r="B395" s="81" t="s">
        <v>27</v>
      </c>
      <c r="C395" s="24"/>
    </row>
    <row r="396" spans="2:3" ht="16.5" hidden="1" thickBot="1">
      <c r="B396" s="58" t="s">
        <v>69</v>
      </c>
      <c r="C396" s="25">
        <f t="shared" ref="C396" si="86">SUM(C398:C400)</f>
        <v>0</v>
      </c>
    </row>
    <row r="397" spans="2:3" ht="15.75" hidden="1">
      <c r="B397" s="36" t="s">
        <v>55</v>
      </c>
      <c r="C397" s="33"/>
    </row>
    <row r="398" spans="2:3" ht="15.75" hidden="1">
      <c r="B398" s="79" t="s">
        <v>2</v>
      </c>
      <c r="C398" s="32"/>
    </row>
    <row r="399" spans="2:3" ht="15.75" hidden="1">
      <c r="B399" s="57" t="s">
        <v>27</v>
      </c>
      <c r="C399" s="23"/>
    </row>
    <row r="400" spans="2:3" ht="16.5" hidden="1" thickBot="1">
      <c r="B400" s="81" t="s">
        <v>3</v>
      </c>
      <c r="C400" s="13"/>
    </row>
    <row r="401" spans="2:3" ht="16.5" thickBot="1">
      <c r="B401" s="68" t="s">
        <v>70</v>
      </c>
      <c r="C401" s="2">
        <f t="shared" ref="C401" si="87">C402+C405</f>
        <v>127009</v>
      </c>
    </row>
    <row r="402" spans="2:3" ht="15.75">
      <c r="B402" s="66" t="s">
        <v>55</v>
      </c>
      <c r="C402" s="10">
        <f t="shared" ref="C402" si="88">C403+C404</f>
        <v>121913</v>
      </c>
    </row>
    <row r="403" spans="2:3" ht="15.75">
      <c r="B403" s="67" t="s">
        <v>27</v>
      </c>
      <c r="C403" s="9">
        <v>102960</v>
      </c>
    </row>
    <row r="404" spans="2:3" ht="15.75">
      <c r="B404" s="75" t="s">
        <v>3</v>
      </c>
      <c r="C404" s="7">
        <v>18953</v>
      </c>
    </row>
    <row r="405" spans="2:3" ht="31.5">
      <c r="B405" s="16" t="s">
        <v>60</v>
      </c>
      <c r="C405" s="26">
        <f t="shared" ref="C405" si="89">C406</f>
        <v>5096</v>
      </c>
    </row>
    <row r="406" spans="2:3" ht="16.5" thickBot="1">
      <c r="B406" s="76" t="s">
        <v>3</v>
      </c>
      <c r="C406" s="20">
        <v>5096</v>
      </c>
    </row>
    <row r="407" spans="2:3" ht="16.5" hidden="1" thickBot="1">
      <c r="B407" s="58" t="s">
        <v>71</v>
      </c>
      <c r="C407" s="2">
        <f t="shared" ref="C407" si="90">SUM(C409:C410)</f>
        <v>0</v>
      </c>
    </row>
    <row r="408" spans="2:3" ht="15.75" hidden="1">
      <c r="B408" s="66" t="s">
        <v>55</v>
      </c>
      <c r="C408" s="10"/>
    </row>
    <row r="409" spans="2:3" ht="15.75" hidden="1">
      <c r="B409" s="79" t="s">
        <v>2</v>
      </c>
      <c r="C409" s="32"/>
    </row>
    <row r="410" spans="2:3" ht="16.5" hidden="1" thickBot="1">
      <c r="B410" s="81" t="s">
        <v>27</v>
      </c>
      <c r="C410" s="24"/>
    </row>
    <row r="411" spans="2:3" ht="16.5" thickBot="1">
      <c r="B411" s="58" t="s">
        <v>72</v>
      </c>
      <c r="C411" s="2">
        <f t="shared" ref="C411" si="91">SUM(C413:C414)</f>
        <v>55700</v>
      </c>
    </row>
    <row r="412" spans="2:3" ht="15.75">
      <c r="B412" s="66" t="s">
        <v>55</v>
      </c>
      <c r="C412" s="10"/>
    </row>
    <row r="413" spans="2:3" ht="15.75">
      <c r="B413" s="79" t="s">
        <v>27</v>
      </c>
      <c r="C413" s="126">
        <v>29040</v>
      </c>
    </row>
    <row r="414" spans="2:3" ht="16.5" thickBot="1">
      <c r="B414" s="81" t="s">
        <v>3</v>
      </c>
      <c r="C414" s="35">
        <v>26660</v>
      </c>
    </row>
    <row r="415" spans="2:3" ht="16.5" hidden="1" thickBot="1">
      <c r="B415" s="58" t="s">
        <v>73</v>
      </c>
      <c r="C415" s="2">
        <f>C416+C420</f>
        <v>0</v>
      </c>
    </row>
    <row r="416" spans="2:3" ht="15.75" hidden="1">
      <c r="B416" s="66" t="s">
        <v>55</v>
      </c>
      <c r="C416" s="10">
        <f>SUM(C417:C419)</f>
        <v>0</v>
      </c>
    </row>
    <row r="417" spans="2:3" ht="15.75" hidden="1">
      <c r="B417" s="57" t="s">
        <v>2</v>
      </c>
      <c r="C417" s="7"/>
    </row>
    <row r="418" spans="2:3" ht="15.75" hidden="1">
      <c r="B418" s="57" t="s">
        <v>27</v>
      </c>
      <c r="C418" s="7"/>
    </row>
    <row r="419" spans="2:3" ht="15.75" hidden="1">
      <c r="B419" s="57" t="s">
        <v>3</v>
      </c>
      <c r="C419" s="7"/>
    </row>
    <row r="420" spans="2:3" ht="31.5" hidden="1">
      <c r="B420" s="16" t="s">
        <v>60</v>
      </c>
      <c r="C420" s="26">
        <f>C421</f>
        <v>0</v>
      </c>
    </row>
    <row r="421" spans="2:3" ht="16.5" hidden="1" thickBot="1">
      <c r="B421" s="76" t="s">
        <v>3</v>
      </c>
      <c r="C421" s="20"/>
    </row>
    <row r="422" spans="2:3" ht="16.5" thickBot="1">
      <c r="B422" s="65" t="s">
        <v>80</v>
      </c>
      <c r="C422" s="2">
        <f t="shared" ref="C422" si="92">C423+C427</f>
        <v>938335</v>
      </c>
    </row>
    <row r="423" spans="2:3" ht="15.75">
      <c r="B423" s="66" t="s">
        <v>55</v>
      </c>
      <c r="C423" s="73">
        <f t="shared" ref="C423" si="93">SUM(C424:C426)</f>
        <v>907054</v>
      </c>
    </row>
    <row r="424" spans="2:3" ht="15.75">
      <c r="B424" s="87" t="s">
        <v>2</v>
      </c>
      <c r="C424" s="9">
        <v>179391</v>
      </c>
    </row>
    <row r="425" spans="2:3" ht="15.75">
      <c r="B425" s="57" t="s">
        <v>27</v>
      </c>
      <c r="C425" s="7">
        <v>716114</v>
      </c>
    </row>
    <row r="426" spans="2:3" ht="15.75">
      <c r="B426" s="57" t="s">
        <v>3</v>
      </c>
      <c r="C426" s="7">
        <v>11549</v>
      </c>
    </row>
    <row r="427" spans="2:3" ht="32.25" thickBot="1">
      <c r="B427" s="137" t="s">
        <v>85</v>
      </c>
      <c r="C427" s="109">
        <v>31281</v>
      </c>
    </row>
    <row r="428" spans="2:3" ht="16.5" hidden="1" thickBot="1">
      <c r="B428" s="58" t="s">
        <v>91</v>
      </c>
      <c r="C428" s="2">
        <f>C429+C431</f>
        <v>0</v>
      </c>
    </row>
    <row r="429" spans="2:3" ht="15.75" hidden="1">
      <c r="B429" s="66" t="s">
        <v>55</v>
      </c>
      <c r="C429" s="27">
        <f>C430</f>
        <v>0</v>
      </c>
    </row>
    <row r="430" spans="2:3" ht="15.75" hidden="1">
      <c r="B430" s="75" t="s">
        <v>3</v>
      </c>
      <c r="C430" s="7"/>
    </row>
    <row r="431" spans="2:3" ht="31.5" hidden="1">
      <c r="B431" s="16" t="s">
        <v>60</v>
      </c>
      <c r="C431" s="26">
        <f>C432</f>
        <v>0</v>
      </c>
    </row>
    <row r="432" spans="2:3" ht="16.5" hidden="1" thickBot="1">
      <c r="B432" s="83" t="s">
        <v>3</v>
      </c>
      <c r="C432" s="19"/>
    </row>
    <row r="433" spans="2:3" ht="16.5" hidden="1" thickBot="1">
      <c r="B433" s="58" t="s">
        <v>92</v>
      </c>
      <c r="C433" s="5">
        <f>SUM(C435:C437)</f>
        <v>0</v>
      </c>
    </row>
    <row r="434" spans="2:3" ht="15.75" hidden="1">
      <c r="B434" s="66" t="s">
        <v>55</v>
      </c>
      <c r="C434" s="138"/>
    </row>
    <row r="435" spans="2:3" ht="15.75" hidden="1">
      <c r="B435" s="79" t="s">
        <v>2</v>
      </c>
      <c r="C435" s="139"/>
    </row>
    <row r="436" spans="2:3" ht="15.75" hidden="1">
      <c r="B436" s="57" t="s">
        <v>27</v>
      </c>
      <c r="C436" s="21"/>
    </row>
    <row r="437" spans="2:3" ht="16.5" hidden="1" thickBot="1">
      <c r="B437" s="81" t="s">
        <v>3</v>
      </c>
      <c r="C437" s="140"/>
    </row>
    <row r="438" spans="2:3" ht="16.5" thickBot="1">
      <c r="B438" s="58" t="s">
        <v>96</v>
      </c>
      <c r="C438" s="5">
        <f>C439+C443</f>
        <v>3910767</v>
      </c>
    </row>
    <row r="439" spans="2:3" ht="15.75">
      <c r="B439" s="36" t="s">
        <v>55</v>
      </c>
      <c r="C439" s="37">
        <f>SUM(C440:C442)</f>
        <v>3264788</v>
      </c>
    </row>
    <row r="440" spans="2:3" ht="15.75">
      <c r="B440" s="57" t="s">
        <v>2</v>
      </c>
      <c r="C440" s="21">
        <v>867959</v>
      </c>
    </row>
    <row r="441" spans="2:3" ht="15.75">
      <c r="B441" s="57" t="s">
        <v>27</v>
      </c>
      <c r="C441" s="21">
        <v>667939</v>
      </c>
    </row>
    <row r="442" spans="2:3" ht="15.75">
      <c r="B442" s="57" t="s">
        <v>3</v>
      </c>
      <c r="C442" s="21">
        <v>1728890</v>
      </c>
    </row>
    <row r="443" spans="2:3" ht="31.5">
      <c r="B443" s="16" t="s">
        <v>60</v>
      </c>
      <c r="C443" s="14">
        <f>SUM(C444:C446)</f>
        <v>645979</v>
      </c>
    </row>
    <row r="444" spans="2:3" ht="15.75">
      <c r="B444" s="57" t="s">
        <v>2</v>
      </c>
      <c r="C444" s="21">
        <v>441</v>
      </c>
    </row>
    <row r="445" spans="2:3" ht="15.75">
      <c r="B445" s="57" t="s">
        <v>27</v>
      </c>
      <c r="C445" s="156">
        <v>17519</v>
      </c>
    </row>
    <row r="446" spans="2:3" ht="16.5" thickBot="1">
      <c r="B446" s="81" t="s">
        <v>3</v>
      </c>
      <c r="C446" s="140">
        <v>628019</v>
      </c>
    </row>
    <row r="447" spans="2:3" ht="16.5" thickBot="1">
      <c r="B447" s="71" t="s">
        <v>93</v>
      </c>
      <c r="C447" s="146">
        <f>C449+C450</f>
        <v>85500</v>
      </c>
    </row>
    <row r="448" spans="2:3" ht="15.75">
      <c r="B448" s="66" t="s">
        <v>55</v>
      </c>
      <c r="C448" s="10"/>
    </row>
    <row r="449" spans="2:3" ht="15.75">
      <c r="B449" s="79" t="s">
        <v>27</v>
      </c>
      <c r="C449" s="7">
        <v>81900</v>
      </c>
    </row>
    <row r="450" spans="2:3" ht="16.5" thickBot="1">
      <c r="B450" s="81" t="s">
        <v>3</v>
      </c>
      <c r="C450" s="20">
        <v>3600</v>
      </c>
    </row>
    <row r="451" spans="2:3" ht="16.5" thickBot="1">
      <c r="B451" s="58" t="s">
        <v>94</v>
      </c>
      <c r="C451" s="2">
        <f t="shared" ref="C451" si="94">SUM(C453:C454)</f>
        <v>27430</v>
      </c>
    </row>
    <row r="452" spans="2:3" ht="15.75">
      <c r="B452" s="66" t="s">
        <v>55</v>
      </c>
      <c r="C452" s="10"/>
    </row>
    <row r="453" spans="2:3" ht="15.75">
      <c r="B453" s="79" t="s">
        <v>27</v>
      </c>
      <c r="C453" s="126">
        <v>11460</v>
      </c>
    </row>
    <row r="454" spans="2:3" ht="16.5" thickBot="1">
      <c r="B454" s="81" t="s">
        <v>3</v>
      </c>
      <c r="C454" s="35">
        <v>15970</v>
      </c>
    </row>
    <row r="455" spans="2:3" ht="16.5" thickBot="1">
      <c r="B455" s="58" t="s">
        <v>95</v>
      </c>
      <c r="C455" s="25">
        <f>SUM(C457:C458)</f>
        <v>544811</v>
      </c>
    </row>
    <row r="456" spans="2:3" ht="15.75">
      <c r="B456" s="36" t="s">
        <v>55</v>
      </c>
      <c r="C456" s="126"/>
    </row>
    <row r="457" spans="2:3" ht="15.75">
      <c r="B457" s="79" t="s">
        <v>27</v>
      </c>
      <c r="C457" s="147">
        <v>519136</v>
      </c>
    </row>
    <row r="458" spans="2:3" ht="16.5" thickBot="1">
      <c r="B458" s="81" t="s">
        <v>3</v>
      </c>
      <c r="C458" s="35">
        <v>25675</v>
      </c>
    </row>
    <row r="459" spans="2:3" ht="16.5" thickBot="1">
      <c r="B459" s="71" t="s">
        <v>97</v>
      </c>
      <c r="C459" s="150">
        <f>C460+C464</f>
        <v>427787</v>
      </c>
    </row>
    <row r="460" spans="2:3" ht="15.75">
      <c r="B460" s="36" t="s">
        <v>55</v>
      </c>
      <c r="C460" s="33">
        <f>SUM(C461:C463)</f>
        <v>418727</v>
      </c>
    </row>
    <row r="461" spans="2:3" ht="15.75" hidden="1">
      <c r="B461" s="57" t="s">
        <v>40</v>
      </c>
      <c r="C461" s="147"/>
    </row>
    <row r="462" spans="2:3" ht="15.75">
      <c r="B462" s="57" t="s">
        <v>27</v>
      </c>
      <c r="C462" s="147">
        <v>383221</v>
      </c>
    </row>
    <row r="463" spans="2:3" ht="15.75">
      <c r="B463" s="57" t="s">
        <v>3</v>
      </c>
      <c r="C463" s="147">
        <v>35506</v>
      </c>
    </row>
    <row r="464" spans="2:3" ht="31.5">
      <c r="B464" s="16" t="s">
        <v>60</v>
      </c>
      <c r="C464" s="154">
        <f>C465</f>
        <v>9060</v>
      </c>
    </row>
    <row r="465" spans="2:3" ht="16.5" thickBot="1">
      <c r="B465" s="81" t="s">
        <v>3</v>
      </c>
      <c r="C465" s="35">
        <v>9060</v>
      </c>
    </row>
    <row r="466" spans="2:3" ht="16.5" thickBot="1">
      <c r="B466" s="71" t="s">
        <v>98</v>
      </c>
      <c r="C466" s="150">
        <f>SUM(C468:C469)</f>
        <v>7344</v>
      </c>
    </row>
    <row r="467" spans="2:3" ht="15.75">
      <c r="B467" s="66" t="s">
        <v>55</v>
      </c>
      <c r="C467" s="149"/>
    </row>
    <row r="468" spans="2:3" ht="16.5" thickBot="1">
      <c r="B468" s="79" t="s">
        <v>27</v>
      </c>
      <c r="C468" s="147">
        <v>7344</v>
      </c>
    </row>
    <row r="469" spans="2:3" ht="16.5" hidden="1" thickBot="1">
      <c r="B469" s="81" t="s">
        <v>3</v>
      </c>
      <c r="C469" s="35"/>
    </row>
    <row r="470" spans="2:3" ht="16.5" thickBot="1">
      <c r="B470" s="58" t="s">
        <v>100</v>
      </c>
      <c r="C470" s="25">
        <f>C471+C474</f>
        <v>135141</v>
      </c>
    </row>
    <row r="471" spans="2:3" ht="15.75">
      <c r="B471" s="36" t="s">
        <v>55</v>
      </c>
      <c r="C471" s="33">
        <f>SUM(C472:C473)</f>
        <v>131841</v>
      </c>
    </row>
    <row r="472" spans="2:3" ht="15.75">
      <c r="B472" s="57" t="s">
        <v>27</v>
      </c>
      <c r="C472" s="126">
        <v>127628</v>
      </c>
    </row>
    <row r="473" spans="2:3" ht="15.75">
      <c r="B473" s="57" t="s">
        <v>3</v>
      </c>
      <c r="C473" s="147">
        <v>4213</v>
      </c>
    </row>
    <row r="474" spans="2:3" ht="31.5">
      <c r="B474" s="16" t="s">
        <v>60</v>
      </c>
      <c r="C474" s="154">
        <f>C475</f>
        <v>3300</v>
      </c>
    </row>
    <row r="475" spans="2:3" ht="16.5" thickBot="1">
      <c r="B475" s="81" t="s">
        <v>3</v>
      </c>
      <c r="C475" s="35">
        <v>3300</v>
      </c>
    </row>
    <row r="476" spans="2:3" ht="16.5" thickBot="1">
      <c r="B476" s="71" t="s">
        <v>105</v>
      </c>
      <c r="C476" s="150">
        <f>C477+C481</f>
        <v>1567532</v>
      </c>
    </row>
    <row r="477" spans="2:3" ht="15.75">
      <c r="B477" s="36" t="s">
        <v>55</v>
      </c>
      <c r="C477" s="33">
        <f>SUM(C478:C480)</f>
        <v>1399215</v>
      </c>
    </row>
    <row r="478" spans="2:3" ht="15.75">
      <c r="B478" s="57" t="s">
        <v>40</v>
      </c>
      <c r="C478" s="147">
        <v>1048295</v>
      </c>
    </row>
    <row r="479" spans="2:3" ht="15.75">
      <c r="B479" s="57" t="s">
        <v>27</v>
      </c>
      <c r="C479" s="147">
        <v>191514</v>
      </c>
    </row>
    <row r="480" spans="2:3" ht="15.75">
      <c r="B480" s="57" t="s">
        <v>3</v>
      </c>
      <c r="C480" s="147">
        <v>159406</v>
      </c>
    </row>
    <row r="481" spans="2:3" ht="31.5">
      <c r="B481" s="16" t="s">
        <v>60</v>
      </c>
      <c r="C481" s="154">
        <f>C482</f>
        <v>168317</v>
      </c>
    </row>
    <row r="482" spans="2:3" ht="16.5" thickBot="1">
      <c r="B482" s="81" t="s">
        <v>3</v>
      </c>
      <c r="C482" s="35">
        <v>168317</v>
      </c>
    </row>
    <row r="483" spans="2:3" ht="16.5" thickBot="1">
      <c r="B483" s="65" t="s">
        <v>83</v>
      </c>
      <c r="C483" s="2">
        <f>2821758+980839+1291756+48013163</f>
        <v>53107516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январь2012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2012-02-29T09:06:40Z</cp:lastPrinted>
  <dcterms:created xsi:type="dcterms:W3CDTF">2007-01-10T10:16:36Z</dcterms:created>
  <dcterms:modified xsi:type="dcterms:W3CDTF">2012-02-29T09:10:21Z</dcterms:modified>
</cp:coreProperties>
</file>